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9.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thetrustforpublicland.sharepoint.com/sites/ParkServeParkScore/Shared Documents/Parks Research Resources/City Park Facts/2026 CPF Data/staging/"/>
    </mc:Choice>
  </mc:AlternateContent>
  <xr:revisionPtr revIDLastSave="214" documentId="8_{D0686723-4D9D-4FB5-BC79-ACE9D836C460}" xr6:coauthVersionLast="47" xr6:coauthVersionMax="47" xr10:uidLastSave="{C6210C35-D1D9-4334-BB04-333427E89CCC}"/>
  <bookViews>
    <workbookView xWindow="-110" yWindow="-110" windowWidth="19420" windowHeight="11500" tabRatio="783" firstSheet="3" activeTab="3" xr2:uid="{7BC04148-C188-43C3-B984-5D34A23427D9}"/>
  </bookViews>
  <sheets>
    <sheet name="Source Data" sheetId="1" state="hidden" r:id="rId1"/>
    <sheet name="Economic Motivators by City" sheetId="7" state="hidden" r:id="rId2"/>
    <sheet name="Federal Funding Cuts by City" sheetId="6" state="hidden" r:id="rId3"/>
    <sheet name="Table of Contents" sheetId="13" r:id="rId4"/>
    <sheet name="Federal Impacts" sheetId="5" r:id="rId5"/>
    <sheet name="econ_benefits" sheetId="2" state="hidden" r:id="rId6"/>
    <sheet name="Economic Motivators" sheetId="9" r:id="rId7"/>
    <sheet name="Investment trends" sheetId="11" r:id="rId8"/>
    <sheet name="10MW Trends" sheetId="14" r:id="rId9"/>
    <sheet name="Most Effective" sheetId="8" state="hidden" r:id="rId10"/>
    <sheet name="history_culture_site" sheetId="3" state="hidden" r:id="rId11"/>
  </sheets>
  <definedNames>
    <definedName name="_xlnm._FilterDatabase" localSheetId="5" hidden="1">econ_benefits!$B$19:$C$28</definedName>
    <definedName name="_xlnm._FilterDatabase" localSheetId="6" hidden="1">'Economic Motivators'!$D$6:$I$16</definedName>
    <definedName name="_xlnm._FilterDatabase" localSheetId="2" hidden="1">'Federal Funding Cuts by City'!$A$3:$J$80</definedName>
    <definedName name="_xlnm._FilterDatabase" localSheetId="9" hidden="1">'Most Effective'!$A$1:$I$702</definedName>
    <definedName name="_xlnm._FilterDatabase" localSheetId="0" hidden="1">'Source Data'!$A$1:$BF$606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9" l="1"/>
  <c r="E15" i="9"/>
  <c r="E7" i="9"/>
  <c r="E9" i="9"/>
  <c r="E8" i="9"/>
  <c r="E12" i="9"/>
  <c r="E14" i="9"/>
  <c r="E10" i="9"/>
  <c r="E11" i="9"/>
  <c r="E13" i="9"/>
  <c r="O3" i="7"/>
  <c r="X3" i="7" s="1"/>
  <c r="P3" i="7"/>
  <c r="Q3" i="7"/>
  <c r="R3" i="7"/>
  <c r="S3" i="7"/>
  <c r="T3" i="7"/>
  <c r="U3" i="7"/>
  <c r="V3" i="7"/>
  <c r="W3" i="7"/>
  <c r="O4" i="7"/>
  <c r="P4" i="7"/>
  <c r="Q4" i="7"/>
  <c r="X4" i="7" s="1"/>
  <c r="R4" i="7"/>
  <c r="S4" i="7"/>
  <c r="T4" i="7"/>
  <c r="U4" i="7"/>
  <c r="V4" i="7"/>
  <c r="W4" i="7"/>
  <c r="O5" i="7"/>
  <c r="X5" i="7" s="1"/>
  <c r="P5" i="7"/>
  <c r="Q5" i="7"/>
  <c r="R5" i="7"/>
  <c r="S5" i="7"/>
  <c r="T5" i="7"/>
  <c r="U5" i="7"/>
  <c r="V5" i="7"/>
  <c r="W5" i="7"/>
  <c r="O6" i="7"/>
  <c r="X6" i="7" s="1"/>
  <c r="P6" i="7"/>
  <c r="Q6" i="7"/>
  <c r="R6" i="7"/>
  <c r="S6" i="7"/>
  <c r="T6" i="7"/>
  <c r="U6" i="7"/>
  <c r="V6" i="7"/>
  <c r="W6" i="7"/>
  <c r="O7" i="7"/>
  <c r="X7" i="7" s="1"/>
  <c r="P7" i="7"/>
  <c r="Q7" i="7"/>
  <c r="R7" i="7"/>
  <c r="S7" i="7"/>
  <c r="T7" i="7"/>
  <c r="U7" i="7"/>
  <c r="V7" i="7"/>
  <c r="W7" i="7"/>
  <c r="O8" i="7"/>
  <c r="X8" i="7" s="1"/>
  <c r="P8" i="7"/>
  <c r="Q8" i="7"/>
  <c r="R8" i="7"/>
  <c r="S8" i="7"/>
  <c r="T8" i="7"/>
  <c r="U8" i="7"/>
  <c r="V8" i="7"/>
  <c r="W8" i="7"/>
  <c r="O9" i="7"/>
  <c r="X9" i="7" s="1"/>
  <c r="P9" i="7"/>
  <c r="Q9" i="7"/>
  <c r="R9" i="7"/>
  <c r="S9" i="7"/>
  <c r="T9" i="7"/>
  <c r="U9" i="7"/>
  <c r="V9" i="7"/>
  <c r="W9" i="7"/>
  <c r="O10" i="7"/>
  <c r="X10" i="7" s="1"/>
  <c r="P10" i="7"/>
  <c r="Q10" i="7"/>
  <c r="R10" i="7"/>
  <c r="S10" i="7"/>
  <c r="T10" i="7"/>
  <c r="U10" i="7"/>
  <c r="V10" i="7"/>
  <c r="W10" i="7"/>
  <c r="O11" i="7"/>
  <c r="X11" i="7" s="1"/>
  <c r="P11" i="7"/>
  <c r="Q11" i="7"/>
  <c r="R11" i="7"/>
  <c r="S11" i="7"/>
  <c r="T11" i="7"/>
  <c r="U11" i="7"/>
  <c r="V11" i="7"/>
  <c r="W11" i="7"/>
  <c r="O12" i="7"/>
  <c r="P12" i="7"/>
  <c r="Q12" i="7"/>
  <c r="X12" i="7" s="1"/>
  <c r="R12" i="7"/>
  <c r="S12" i="7"/>
  <c r="T12" i="7"/>
  <c r="U12" i="7"/>
  <c r="V12" i="7"/>
  <c r="W12" i="7"/>
  <c r="O13" i="7"/>
  <c r="X13" i="7" s="1"/>
  <c r="P13" i="7"/>
  <c r="Q13" i="7"/>
  <c r="R13" i="7"/>
  <c r="S13" i="7"/>
  <c r="T13" i="7"/>
  <c r="U13" i="7"/>
  <c r="V13" i="7"/>
  <c r="W13" i="7"/>
  <c r="O14" i="7"/>
  <c r="X14" i="7" s="1"/>
  <c r="P14" i="7"/>
  <c r="Q14" i="7"/>
  <c r="R14" i="7"/>
  <c r="S14" i="7"/>
  <c r="T14" i="7"/>
  <c r="U14" i="7"/>
  <c r="V14" i="7"/>
  <c r="W14" i="7"/>
  <c r="O15" i="7"/>
  <c r="X15" i="7" s="1"/>
  <c r="P15" i="7"/>
  <c r="Q15" i="7"/>
  <c r="R15" i="7"/>
  <c r="S15" i="7"/>
  <c r="T15" i="7"/>
  <c r="U15" i="7"/>
  <c r="V15" i="7"/>
  <c r="W15" i="7"/>
  <c r="O16" i="7"/>
  <c r="X16" i="7" s="1"/>
  <c r="P16" i="7"/>
  <c r="Q16" i="7"/>
  <c r="R16" i="7"/>
  <c r="S16" i="7"/>
  <c r="T16" i="7"/>
  <c r="U16" i="7"/>
  <c r="V16" i="7"/>
  <c r="W16" i="7"/>
  <c r="O17" i="7"/>
  <c r="X17" i="7" s="1"/>
  <c r="P17" i="7"/>
  <c r="Q17" i="7"/>
  <c r="R17" i="7"/>
  <c r="S17" i="7"/>
  <c r="T17" i="7"/>
  <c r="U17" i="7"/>
  <c r="V17" i="7"/>
  <c r="W17" i="7"/>
  <c r="O18" i="7"/>
  <c r="X18" i="7" s="1"/>
  <c r="P18" i="7"/>
  <c r="Q18" i="7"/>
  <c r="R18" i="7"/>
  <c r="S18" i="7"/>
  <c r="T18" i="7"/>
  <c r="U18" i="7"/>
  <c r="V18" i="7"/>
  <c r="W18" i="7"/>
  <c r="O19" i="7"/>
  <c r="X19" i="7" s="1"/>
  <c r="P19" i="7"/>
  <c r="Q19" i="7"/>
  <c r="R19" i="7"/>
  <c r="S19" i="7"/>
  <c r="T19" i="7"/>
  <c r="U19" i="7"/>
  <c r="V19" i="7"/>
  <c r="W19" i="7"/>
  <c r="O20" i="7"/>
  <c r="P20" i="7"/>
  <c r="Q20" i="7"/>
  <c r="X20" i="7" s="1"/>
  <c r="R20" i="7"/>
  <c r="S20" i="7"/>
  <c r="T20" i="7"/>
  <c r="U20" i="7"/>
  <c r="V20" i="7"/>
  <c r="W20" i="7"/>
  <c r="O21" i="7"/>
  <c r="X21" i="7" s="1"/>
  <c r="P21" i="7"/>
  <c r="Q21" i="7"/>
  <c r="R21" i="7"/>
  <c r="S21" i="7"/>
  <c r="T21" i="7"/>
  <c r="U21" i="7"/>
  <c r="V21" i="7"/>
  <c r="W21" i="7"/>
  <c r="O22" i="7"/>
  <c r="X22" i="7" s="1"/>
  <c r="P22" i="7"/>
  <c r="Q22" i="7"/>
  <c r="R22" i="7"/>
  <c r="S22" i="7"/>
  <c r="T22" i="7"/>
  <c r="U22" i="7"/>
  <c r="V22" i="7"/>
  <c r="W22" i="7"/>
  <c r="O23" i="7"/>
  <c r="X23" i="7" s="1"/>
  <c r="P23" i="7"/>
  <c r="Q23" i="7"/>
  <c r="R23" i="7"/>
  <c r="S23" i="7"/>
  <c r="T23" i="7"/>
  <c r="U23" i="7"/>
  <c r="V23" i="7"/>
  <c r="W23" i="7"/>
  <c r="O24" i="7"/>
  <c r="X24" i="7" s="1"/>
  <c r="P24" i="7"/>
  <c r="Q24" i="7"/>
  <c r="R24" i="7"/>
  <c r="S24" i="7"/>
  <c r="T24" i="7"/>
  <c r="U24" i="7"/>
  <c r="V24" i="7"/>
  <c r="W24" i="7"/>
  <c r="O25" i="7"/>
  <c r="X25" i="7" s="1"/>
  <c r="P25" i="7"/>
  <c r="Q25" i="7"/>
  <c r="R25" i="7"/>
  <c r="S25" i="7"/>
  <c r="T25" i="7"/>
  <c r="U25" i="7"/>
  <c r="V25" i="7"/>
  <c r="W25" i="7"/>
  <c r="O26" i="7"/>
  <c r="X26" i="7" s="1"/>
  <c r="P26" i="7"/>
  <c r="Q26" i="7"/>
  <c r="R26" i="7"/>
  <c r="S26" i="7"/>
  <c r="T26" i="7"/>
  <c r="U26" i="7"/>
  <c r="V26" i="7"/>
  <c r="W26" i="7"/>
  <c r="O27" i="7"/>
  <c r="X27" i="7" s="1"/>
  <c r="P27" i="7"/>
  <c r="Q27" i="7"/>
  <c r="R27" i="7"/>
  <c r="S27" i="7"/>
  <c r="T27" i="7"/>
  <c r="U27" i="7"/>
  <c r="V27" i="7"/>
  <c r="W27" i="7"/>
  <c r="O28" i="7"/>
  <c r="X28" i="7" s="1"/>
  <c r="P28" i="7"/>
  <c r="Q28" i="7"/>
  <c r="R28" i="7"/>
  <c r="S28" i="7"/>
  <c r="T28" i="7"/>
  <c r="U28" i="7"/>
  <c r="V28" i="7"/>
  <c r="W28" i="7"/>
  <c r="O29" i="7"/>
  <c r="X29" i="7" s="1"/>
  <c r="P29" i="7"/>
  <c r="Q29" i="7"/>
  <c r="R29" i="7"/>
  <c r="S29" i="7"/>
  <c r="T29" i="7"/>
  <c r="U29" i="7"/>
  <c r="V29" i="7"/>
  <c r="W29" i="7"/>
  <c r="O30" i="7"/>
  <c r="X30" i="7" s="1"/>
  <c r="P30" i="7"/>
  <c r="Q30" i="7"/>
  <c r="R30" i="7"/>
  <c r="S30" i="7"/>
  <c r="T30" i="7"/>
  <c r="U30" i="7"/>
  <c r="V30" i="7"/>
  <c r="W30" i="7"/>
  <c r="O31" i="7"/>
  <c r="X31" i="7" s="1"/>
  <c r="P31" i="7"/>
  <c r="Q31" i="7"/>
  <c r="R31" i="7"/>
  <c r="S31" i="7"/>
  <c r="T31" i="7"/>
  <c r="U31" i="7"/>
  <c r="V31" i="7"/>
  <c r="W31" i="7"/>
  <c r="O32" i="7"/>
  <c r="X32" i="7" s="1"/>
  <c r="P32" i="7"/>
  <c r="Q32" i="7"/>
  <c r="R32" i="7"/>
  <c r="S32" i="7"/>
  <c r="T32" i="7"/>
  <c r="U32" i="7"/>
  <c r="V32" i="7"/>
  <c r="W32" i="7"/>
  <c r="O33" i="7"/>
  <c r="X33" i="7" s="1"/>
  <c r="P33" i="7"/>
  <c r="Q33" i="7"/>
  <c r="R33" i="7"/>
  <c r="S33" i="7"/>
  <c r="T33" i="7"/>
  <c r="U33" i="7"/>
  <c r="V33" i="7"/>
  <c r="W33" i="7"/>
  <c r="O34" i="7"/>
  <c r="X34" i="7" s="1"/>
  <c r="P34" i="7"/>
  <c r="Q34" i="7"/>
  <c r="R34" i="7"/>
  <c r="S34" i="7"/>
  <c r="T34" i="7"/>
  <c r="U34" i="7"/>
  <c r="V34" i="7"/>
  <c r="W34" i="7"/>
  <c r="O35" i="7"/>
  <c r="X35" i="7" s="1"/>
  <c r="P35" i="7"/>
  <c r="Q35" i="7"/>
  <c r="R35" i="7"/>
  <c r="S35" i="7"/>
  <c r="T35" i="7"/>
  <c r="U35" i="7"/>
  <c r="V35" i="7"/>
  <c r="W35" i="7"/>
  <c r="O36" i="7"/>
  <c r="X36" i="7" s="1"/>
  <c r="P36" i="7"/>
  <c r="Q36" i="7"/>
  <c r="R36" i="7"/>
  <c r="S36" i="7"/>
  <c r="T36" i="7"/>
  <c r="U36" i="7"/>
  <c r="V36" i="7"/>
  <c r="W36" i="7"/>
  <c r="O37" i="7"/>
  <c r="X37" i="7" s="1"/>
  <c r="P37" i="7"/>
  <c r="Q37" i="7"/>
  <c r="R37" i="7"/>
  <c r="S37" i="7"/>
  <c r="T37" i="7"/>
  <c r="U37" i="7"/>
  <c r="V37" i="7"/>
  <c r="W37" i="7"/>
  <c r="O38" i="7"/>
  <c r="X38" i="7" s="1"/>
  <c r="P38" i="7"/>
  <c r="Q38" i="7"/>
  <c r="R38" i="7"/>
  <c r="S38" i="7"/>
  <c r="T38" i="7"/>
  <c r="U38" i="7"/>
  <c r="V38" i="7"/>
  <c r="W38" i="7"/>
  <c r="O39" i="7"/>
  <c r="X39" i="7" s="1"/>
  <c r="P39" i="7"/>
  <c r="Q39" i="7"/>
  <c r="R39" i="7"/>
  <c r="S39" i="7"/>
  <c r="T39" i="7"/>
  <c r="U39" i="7"/>
  <c r="V39" i="7"/>
  <c r="W39" i="7"/>
  <c r="O40" i="7"/>
  <c r="X40" i="7" s="1"/>
  <c r="P40" i="7"/>
  <c r="Q40" i="7"/>
  <c r="R40" i="7"/>
  <c r="S40" i="7"/>
  <c r="T40" i="7"/>
  <c r="U40" i="7"/>
  <c r="V40" i="7"/>
  <c r="W40" i="7"/>
  <c r="O41" i="7"/>
  <c r="X41" i="7" s="1"/>
  <c r="P41" i="7"/>
  <c r="Q41" i="7"/>
  <c r="R41" i="7"/>
  <c r="S41" i="7"/>
  <c r="T41" i="7"/>
  <c r="U41" i="7"/>
  <c r="V41" i="7"/>
  <c r="W41" i="7"/>
  <c r="O42" i="7"/>
  <c r="X42" i="7" s="1"/>
  <c r="P42" i="7"/>
  <c r="Q42" i="7"/>
  <c r="R42" i="7"/>
  <c r="S42" i="7"/>
  <c r="T42" i="7"/>
  <c r="U42" i="7"/>
  <c r="V42" i="7"/>
  <c r="W42" i="7"/>
  <c r="O43" i="7"/>
  <c r="X43" i="7" s="1"/>
  <c r="P43" i="7"/>
  <c r="Q43" i="7"/>
  <c r="R43" i="7"/>
  <c r="S43" i="7"/>
  <c r="T43" i="7"/>
  <c r="U43" i="7"/>
  <c r="V43" i="7"/>
  <c r="W43" i="7"/>
  <c r="O44" i="7"/>
  <c r="X44" i="7" s="1"/>
  <c r="P44" i="7"/>
  <c r="Q44" i="7"/>
  <c r="R44" i="7"/>
  <c r="S44" i="7"/>
  <c r="T44" i="7"/>
  <c r="U44" i="7"/>
  <c r="V44" i="7"/>
  <c r="W44" i="7"/>
  <c r="O45" i="7"/>
  <c r="X45" i="7" s="1"/>
  <c r="P45" i="7"/>
  <c r="Q45" i="7"/>
  <c r="R45" i="7"/>
  <c r="S45" i="7"/>
  <c r="T45" i="7"/>
  <c r="U45" i="7"/>
  <c r="V45" i="7"/>
  <c r="W45" i="7"/>
  <c r="O46" i="7"/>
  <c r="X46" i="7" s="1"/>
  <c r="P46" i="7"/>
  <c r="Q46" i="7"/>
  <c r="R46" i="7"/>
  <c r="S46" i="7"/>
  <c r="T46" i="7"/>
  <c r="U46" i="7"/>
  <c r="V46" i="7"/>
  <c r="W46" i="7"/>
  <c r="O47" i="7"/>
  <c r="X47" i="7" s="1"/>
  <c r="P47" i="7"/>
  <c r="Q47" i="7"/>
  <c r="R47" i="7"/>
  <c r="S47" i="7"/>
  <c r="T47" i="7"/>
  <c r="U47" i="7"/>
  <c r="V47" i="7"/>
  <c r="W47" i="7"/>
  <c r="O48" i="7"/>
  <c r="X48" i="7" s="1"/>
  <c r="P48" i="7"/>
  <c r="Q48" i="7"/>
  <c r="R48" i="7"/>
  <c r="S48" i="7"/>
  <c r="T48" i="7"/>
  <c r="U48" i="7"/>
  <c r="V48" i="7"/>
  <c r="W48" i="7"/>
  <c r="O49" i="7"/>
  <c r="X49" i="7" s="1"/>
  <c r="P49" i="7"/>
  <c r="Q49" i="7"/>
  <c r="R49" i="7"/>
  <c r="S49" i="7"/>
  <c r="T49" i="7"/>
  <c r="U49" i="7"/>
  <c r="V49" i="7"/>
  <c r="W49" i="7"/>
  <c r="O50" i="7"/>
  <c r="X50" i="7" s="1"/>
  <c r="P50" i="7"/>
  <c r="Q50" i="7"/>
  <c r="R50" i="7"/>
  <c r="S50" i="7"/>
  <c r="T50" i="7"/>
  <c r="U50" i="7"/>
  <c r="V50" i="7"/>
  <c r="W50" i="7"/>
  <c r="O51" i="7"/>
  <c r="X51" i="7" s="1"/>
  <c r="P51" i="7"/>
  <c r="Q51" i="7"/>
  <c r="R51" i="7"/>
  <c r="S51" i="7"/>
  <c r="T51" i="7"/>
  <c r="U51" i="7"/>
  <c r="V51" i="7"/>
  <c r="W51" i="7"/>
  <c r="O52" i="7"/>
  <c r="X52" i="7" s="1"/>
  <c r="P52" i="7"/>
  <c r="Q52" i="7"/>
  <c r="R52" i="7"/>
  <c r="S52" i="7"/>
  <c r="T52" i="7"/>
  <c r="U52" i="7"/>
  <c r="V52" i="7"/>
  <c r="W52" i="7"/>
  <c r="O53" i="7"/>
  <c r="X53" i="7" s="1"/>
  <c r="P53" i="7"/>
  <c r="Q53" i="7"/>
  <c r="R53" i="7"/>
  <c r="S53" i="7"/>
  <c r="T53" i="7"/>
  <c r="U53" i="7"/>
  <c r="V53" i="7"/>
  <c r="W53" i="7"/>
  <c r="O54" i="7"/>
  <c r="X54" i="7" s="1"/>
  <c r="P54" i="7"/>
  <c r="Q54" i="7"/>
  <c r="R54" i="7"/>
  <c r="S54" i="7"/>
  <c r="T54" i="7"/>
  <c r="U54" i="7"/>
  <c r="V54" i="7"/>
  <c r="W54" i="7"/>
  <c r="O55" i="7"/>
  <c r="X55" i="7" s="1"/>
  <c r="P55" i="7"/>
  <c r="Q55" i="7"/>
  <c r="R55" i="7"/>
  <c r="S55" i="7"/>
  <c r="T55" i="7"/>
  <c r="U55" i="7"/>
  <c r="V55" i="7"/>
  <c r="W55" i="7"/>
  <c r="O56" i="7"/>
  <c r="X56" i="7" s="1"/>
  <c r="P56" i="7"/>
  <c r="Q56" i="7"/>
  <c r="R56" i="7"/>
  <c r="S56" i="7"/>
  <c r="T56" i="7"/>
  <c r="U56" i="7"/>
  <c r="V56" i="7"/>
  <c r="W56" i="7"/>
  <c r="O57" i="7"/>
  <c r="X57" i="7" s="1"/>
  <c r="P57" i="7"/>
  <c r="Q57" i="7"/>
  <c r="R57" i="7"/>
  <c r="S57" i="7"/>
  <c r="T57" i="7"/>
  <c r="U57" i="7"/>
  <c r="V57" i="7"/>
  <c r="W57" i="7"/>
  <c r="O58" i="7"/>
  <c r="X58" i="7" s="1"/>
  <c r="P58" i="7"/>
  <c r="Q58" i="7"/>
  <c r="R58" i="7"/>
  <c r="S58" i="7"/>
  <c r="T58" i="7"/>
  <c r="U58" i="7"/>
  <c r="V58" i="7"/>
  <c r="W58" i="7"/>
  <c r="O59" i="7"/>
  <c r="X59" i="7" s="1"/>
  <c r="P59" i="7"/>
  <c r="Q59" i="7"/>
  <c r="R59" i="7"/>
  <c r="S59" i="7"/>
  <c r="T59" i="7"/>
  <c r="U59" i="7"/>
  <c r="V59" i="7"/>
  <c r="W59" i="7"/>
  <c r="O60" i="7"/>
  <c r="X60" i="7" s="1"/>
  <c r="P60" i="7"/>
  <c r="Q60" i="7"/>
  <c r="R60" i="7"/>
  <c r="S60" i="7"/>
  <c r="T60" i="7"/>
  <c r="U60" i="7"/>
  <c r="V60" i="7"/>
  <c r="W60" i="7"/>
  <c r="O61" i="7"/>
  <c r="X61" i="7" s="1"/>
  <c r="P61" i="7"/>
  <c r="Q61" i="7"/>
  <c r="R61" i="7"/>
  <c r="S61" i="7"/>
  <c r="T61" i="7"/>
  <c r="U61" i="7"/>
  <c r="V61" i="7"/>
  <c r="W61" i="7"/>
  <c r="O62" i="7"/>
  <c r="X62" i="7" s="1"/>
  <c r="P62" i="7"/>
  <c r="Q62" i="7"/>
  <c r="R62" i="7"/>
  <c r="S62" i="7"/>
  <c r="T62" i="7"/>
  <c r="U62" i="7"/>
  <c r="V62" i="7"/>
  <c r="W62" i="7"/>
  <c r="O63" i="7"/>
  <c r="X63" i="7" s="1"/>
  <c r="P63" i="7"/>
  <c r="Q63" i="7"/>
  <c r="R63" i="7"/>
  <c r="S63" i="7"/>
  <c r="T63" i="7"/>
  <c r="U63" i="7"/>
  <c r="V63" i="7"/>
  <c r="W63" i="7"/>
  <c r="O64" i="7"/>
  <c r="X64" i="7" s="1"/>
  <c r="P64" i="7"/>
  <c r="Q64" i="7"/>
  <c r="R64" i="7"/>
  <c r="S64" i="7"/>
  <c r="T64" i="7"/>
  <c r="U64" i="7"/>
  <c r="V64" i="7"/>
  <c r="W64" i="7"/>
  <c r="O65" i="7"/>
  <c r="X65" i="7" s="1"/>
  <c r="P65" i="7"/>
  <c r="Q65" i="7"/>
  <c r="R65" i="7"/>
  <c r="S65" i="7"/>
  <c r="T65" i="7"/>
  <c r="U65" i="7"/>
  <c r="V65" i="7"/>
  <c r="W65" i="7"/>
  <c r="O66" i="7"/>
  <c r="X66" i="7" s="1"/>
  <c r="P66" i="7"/>
  <c r="Q66" i="7"/>
  <c r="R66" i="7"/>
  <c r="S66" i="7"/>
  <c r="T66" i="7"/>
  <c r="U66" i="7"/>
  <c r="V66" i="7"/>
  <c r="W66" i="7"/>
  <c r="O67" i="7"/>
  <c r="X67" i="7" s="1"/>
  <c r="P67" i="7"/>
  <c r="Q67" i="7"/>
  <c r="R67" i="7"/>
  <c r="S67" i="7"/>
  <c r="T67" i="7"/>
  <c r="U67" i="7"/>
  <c r="V67" i="7"/>
  <c r="W67" i="7"/>
  <c r="O68" i="7"/>
  <c r="X68" i="7" s="1"/>
  <c r="P68" i="7"/>
  <c r="Q68" i="7"/>
  <c r="R68" i="7"/>
  <c r="S68" i="7"/>
  <c r="T68" i="7"/>
  <c r="U68" i="7"/>
  <c r="V68" i="7"/>
  <c r="W68" i="7"/>
  <c r="O69" i="7"/>
  <c r="X69" i="7" s="1"/>
  <c r="P69" i="7"/>
  <c r="Q69" i="7"/>
  <c r="R69" i="7"/>
  <c r="S69" i="7"/>
  <c r="T69" i="7"/>
  <c r="U69" i="7"/>
  <c r="V69" i="7"/>
  <c r="W69" i="7"/>
  <c r="O70" i="7"/>
  <c r="X70" i="7" s="1"/>
  <c r="P70" i="7"/>
  <c r="Q70" i="7"/>
  <c r="R70" i="7"/>
  <c r="S70" i="7"/>
  <c r="T70" i="7"/>
  <c r="U70" i="7"/>
  <c r="V70" i="7"/>
  <c r="W70" i="7"/>
  <c r="O71" i="7"/>
  <c r="X71" i="7" s="1"/>
  <c r="P71" i="7"/>
  <c r="Q71" i="7"/>
  <c r="R71" i="7"/>
  <c r="S71" i="7"/>
  <c r="T71" i="7"/>
  <c r="U71" i="7"/>
  <c r="V71" i="7"/>
  <c r="W71" i="7"/>
  <c r="O72" i="7"/>
  <c r="X72" i="7" s="1"/>
  <c r="P72" i="7"/>
  <c r="Q72" i="7"/>
  <c r="R72" i="7"/>
  <c r="S72" i="7"/>
  <c r="T72" i="7"/>
  <c r="U72" i="7"/>
  <c r="V72" i="7"/>
  <c r="W72" i="7"/>
  <c r="O73" i="7"/>
  <c r="X73" i="7" s="1"/>
  <c r="P73" i="7"/>
  <c r="Q73" i="7"/>
  <c r="R73" i="7"/>
  <c r="S73" i="7"/>
  <c r="T73" i="7"/>
  <c r="U73" i="7"/>
  <c r="V73" i="7"/>
  <c r="W73" i="7"/>
  <c r="O74" i="7"/>
  <c r="X74" i="7" s="1"/>
  <c r="P74" i="7"/>
  <c r="Q74" i="7"/>
  <c r="R74" i="7"/>
  <c r="S74" i="7"/>
  <c r="T74" i="7"/>
  <c r="U74" i="7"/>
  <c r="V74" i="7"/>
  <c r="W74" i="7"/>
  <c r="O75" i="7"/>
  <c r="X75" i="7" s="1"/>
  <c r="P75" i="7"/>
  <c r="Q75" i="7"/>
  <c r="R75" i="7"/>
  <c r="S75" i="7"/>
  <c r="T75" i="7"/>
  <c r="U75" i="7"/>
  <c r="V75" i="7"/>
  <c r="W75" i="7"/>
  <c r="O76" i="7"/>
  <c r="X76" i="7" s="1"/>
  <c r="P76" i="7"/>
  <c r="Q76" i="7"/>
  <c r="R76" i="7"/>
  <c r="S76" i="7"/>
  <c r="T76" i="7"/>
  <c r="U76" i="7"/>
  <c r="V76" i="7"/>
  <c r="W76" i="7"/>
  <c r="O77" i="7"/>
  <c r="X77" i="7" s="1"/>
  <c r="P77" i="7"/>
  <c r="Q77" i="7"/>
  <c r="R77" i="7"/>
  <c r="S77" i="7"/>
  <c r="T77" i="7"/>
  <c r="U77" i="7"/>
  <c r="V77" i="7"/>
  <c r="W77" i="7"/>
  <c r="O78" i="7"/>
  <c r="X78" i="7" s="1"/>
  <c r="P78" i="7"/>
  <c r="Q78" i="7"/>
  <c r="R78" i="7"/>
  <c r="S78" i="7"/>
  <c r="T78" i="7"/>
  <c r="U78" i="7"/>
  <c r="V78" i="7"/>
  <c r="W78" i="7"/>
  <c r="O79" i="7"/>
  <c r="X79" i="7" s="1"/>
  <c r="P79" i="7"/>
  <c r="Q79" i="7"/>
  <c r="R79" i="7"/>
  <c r="S79" i="7"/>
  <c r="T79" i="7"/>
  <c r="U79" i="7"/>
  <c r="V79" i="7"/>
  <c r="W79" i="7"/>
  <c r="P2" i="7"/>
  <c r="P80" i="7" s="1"/>
  <c r="F7" i="9" s="1"/>
  <c r="Q2" i="7"/>
  <c r="Q80" i="7" s="1"/>
  <c r="F9" i="9" s="1"/>
  <c r="R2" i="7"/>
  <c r="R80" i="7" s="1"/>
  <c r="F8" i="9" s="1"/>
  <c r="S2" i="7"/>
  <c r="S80" i="7" s="1"/>
  <c r="F12" i="9" s="1"/>
  <c r="T2" i="7"/>
  <c r="T80" i="7" s="1"/>
  <c r="F14" i="9" s="1"/>
  <c r="U2" i="7"/>
  <c r="U80" i="7" s="1"/>
  <c r="F10" i="9" s="1"/>
  <c r="V2" i="7"/>
  <c r="V80" i="7" s="1"/>
  <c r="F11" i="9" s="1"/>
  <c r="W2" i="7"/>
  <c r="W80" i="7" s="1"/>
  <c r="F15" i="9" s="1"/>
  <c r="O2" i="7"/>
  <c r="X2" i="7" s="1"/>
  <c r="X80" i="7" s="1"/>
  <c r="F16" i="9" s="1"/>
  <c r="I16" i="9" s="1"/>
  <c r="D80" i="7"/>
  <c r="E80" i="7"/>
  <c r="F80" i="7"/>
  <c r="G80" i="7"/>
  <c r="H80" i="7"/>
  <c r="I80" i="7"/>
  <c r="J80" i="7"/>
  <c r="K80" i="7"/>
  <c r="L80" i="7"/>
  <c r="C80" i="7"/>
  <c r="L3" i="7"/>
  <c r="L4" i="7"/>
  <c r="L5" i="7"/>
  <c r="L6" i="7"/>
  <c r="L7" i="7"/>
  <c r="L8" i="7"/>
  <c r="L9" i="7"/>
  <c r="L10" i="7"/>
  <c r="L11" i="7"/>
  <c r="L12" i="7"/>
  <c r="L13" i="7"/>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L72" i="7"/>
  <c r="L73" i="7"/>
  <c r="L74" i="7"/>
  <c r="L75" i="7"/>
  <c r="L76" i="7"/>
  <c r="L77" i="7"/>
  <c r="L78" i="7"/>
  <c r="L79" i="7"/>
  <c r="L2" i="7"/>
  <c r="AS5" i="1"/>
  <c r="AT5" i="1"/>
  <c r="AU5" i="1"/>
  <c r="AV5" i="1"/>
  <c r="AW5" i="1"/>
  <c r="AX5" i="1"/>
  <c r="AY5" i="1"/>
  <c r="AZ5" i="1"/>
  <c r="BA5" i="1"/>
  <c r="BB5" i="1"/>
  <c r="BC5" i="1"/>
  <c r="AS6" i="1"/>
  <c r="AT6" i="1"/>
  <c r="AU6" i="1"/>
  <c r="AV6" i="1"/>
  <c r="AW6" i="1"/>
  <c r="AX6" i="1"/>
  <c r="AY6" i="1"/>
  <c r="AZ6" i="1"/>
  <c r="BA6" i="1"/>
  <c r="BB6" i="1"/>
  <c r="BC6" i="1"/>
  <c r="AS7" i="1"/>
  <c r="AT7" i="1"/>
  <c r="AU7" i="1"/>
  <c r="AV7" i="1"/>
  <c r="AW7" i="1"/>
  <c r="AX7" i="1"/>
  <c r="AY7" i="1"/>
  <c r="AZ7" i="1"/>
  <c r="BA7" i="1"/>
  <c r="BB7" i="1"/>
  <c r="BC7" i="1"/>
  <c r="AS8" i="1"/>
  <c r="AT8" i="1"/>
  <c r="AU8" i="1"/>
  <c r="AV8" i="1"/>
  <c r="AW8" i="1"/>
  <c r="AX8" i="1"/>
  <c r="AY8" i="1"/>
  <c r="AZ8" i="1"/>
  <c r="BA8" i="1"/>
  <c r="BB8" i="1"/>
  <c r="BC8" i="1"/>
  <c r="AS9" i="1"/>
  <c r="AT9" i="1"/>
  <c r="AU9" i="1"/>
  <c r="AV9" i="1"/>
  <c r="AW9" i="1"/>
  <c r="AX9" i="1"/>
  <c r="AY9" i="1"/>
  <c r="AZ9" i="1"/>
  <c r="BA9" i="1"/>
  <c r="BB9" i="1"/>
  <c r="BC9" i="1"/>
  <c r="AS10" i="1"/>
  <c r="AT10" i="1"/>
  <c r="AU10" i="1"/>
  <c r="AV10" i="1"/>
  <c r="AW10" i="1"/>
  <c r="AX10" i="1"/>
  <c r="AY10" i="1"/>
  <c r="AZ10" i="1"/>
  <c r="BA10" i="1"/>
  <c r="BB10" i="1"/>
  <c r="BC10" i="1"/>
  <c r="AS11" i="1"/>
  <c r="AT11" i="1"/>
  <c r="AU11" i="1"/>
  <c r="AV11" i="1"/>
  <c r="AW11" i="1"/>
  <c r="AX11" i="1"/>
  <c r="AY11" i="1"/>
  <c r="AZ11" i="1"/>
  <c r="BA11" i="1"/>
  <c r="BB11" i="1"/>
  <c r="BC11" i="1"/>
  <c r="AS12" i="1"/>
  <c r="AT12" i="1"/>
  <c r="AU12" i="1"/>
  <c r="AV12" i="1"/>
  <c r="AW12" i="1"/>
  <c r="AX12" i="1"/>
  <c r="AY12" i="1"/>
  <c r="AZ12" i="1"/>
  <c r="BA12" i="1"/>
  <c r="BB12" i="1"/>
  <c r="BC12" i="1"/>
  <c r="AS13" i="1"/>
  <c r="AT13" i="1"/>
  <c r="AU13" i="1"/>
  <c r="AV13" i="1"/>
  <c r="AW13" i="1"/>
  <c r="AX13" i="1"/>
  <c r="AY13" i="1"/>
  <c r="AZ13" i="1"/>
  <c r="BA13" i="1"/>
  <c r="BB13" i="1"/>
  <c r="BC13" i="1"/>
  <c r="AS14" i="1"/>
  <c r="AT14" i="1"/>
  <c r="AU14" i="1"/>
  <c r="AV14" i="1"/>
  <c r="AW14" i="1"/>
  <c r="AX14" i="1"/>
  <c r="AY14" i="1"/>
  <c r="AZ14" i="1"/>
  <c r="BA14" i="1"/>
  <c r="BB14" i="1"/>
  <c r="BC14" i="1"/>
  <c r="AS15" i="1"/>
  <c r="AT15" i="1"/>
  <c r="AU15" i="1"/>
  <c r="AV15" i="1"/>
  <c r="AW15" i="1"/>
  <c r="AX15" i="1"/>
  <c r="AY15" i="1"/>
  <c r="AZ15" i="1"/>
  <c r="BA15" i="1"/>
  <c r="BB15" i="1"/>
  <c r="BC15" i="1"/>
  <c r="AS16" i="1"/>
  <c r="AT16" i="1"/>
  <c r="AU16" i="1"/>
  <c r="AV16" i="1"/>
  <c r="AW16" i="1"/>
  <c r="AX16" i="1"/>
  <c r="AY16" i="1"/>
  <c r="AZ16" i="1"/>
  <c r="BA16" i="1"/>
  <c r="BB16" i="1"/>
  <c r="BC16" i="1"/>
  <c r="AS17" i="1"/>
  <c r="AT17" i="1"/>
  <c r="AU17" i="1"/>
  <c r="AV17" i="1"/>
  <c r="AW17" i="1"/>
  <c r="AX17" i="1"/>
  <c r="AY17" i="1"/>
  <c r="AZ17" i="1"/>
  <c r="BA17" i="1"/>
  <c r="BB17" i="1"/>
  <c r="BC17" i="1"/>
  <c r="AS18" i="1"/>
  <c r="AT18" i="1"/>
  <c r="AU18" i="1"/>
  <c r="AV18" i="1"/>
  <c r="AW18" i="1"/>
  <c r="AX18" i="1"/>
  <c r="AY18" i="1"/>
  <c r="AZ18" i="1"/>
  <c r="BA18" i="1"/>
  <c r="BB18" i="1"/>
  <c r="BC18" i="1"/>
  <c r="AS19" i="1"/>
  <c r="AT19" i="1"/>
  <c r="AU19" i="1"/>
  <c r="AV19" i="1"/>
  <c r="AW19" i="1"/>
  <c r="AX19" i="1"/>
  <c r="AY19" i="1"/>
  <c r="AZ19" i="1"/>
  <c r="BA19" i="1"/>
  <c r="BB19" i="1"/>
  <c r="BC19" i="1"/>
  <c r="AS20" i="1"/>
  <c r="AT20" i="1"/>
  <c r="AU20" i="1"/>
  <c r="AV20" i="1"/>
  <c r="AW20" i="1"/>
  <c r="AX20" i="1"/>
  <c r="AY20" i="1"/>
  <c r="AZ20" i="1"/>
  <c r="BA20" i="1"/>
  <c r="BB20" i="1"/>
  <c r="BC20" i="1"/>
  <c r="AS21" i="1"/>
  <c r="AT21" i="1"/>
  <c r="AU21" i="1"/>
  <c r="AV21" i="1"/>
  <c r="AW21" i="1"/>
  <c r="AX21" i="1"/>
  <c r="AY21" i="1"/>
  <c r="AZ21" i="1"/>
  <c r="BA21" i="1"/>
  <c r="BB21" i="1"/>
  <c r="BC21" i="1"/>
  <c r="AS22" i="1"/>
  <c r="AT22" i="1"/>
  <c r="AU22" i="1"/>
  <c r="AV22" i="1"/>
  <c r="AW22" i="1"/>
  <c r="AX22" i="1"/>
  <c r="AY22" i="1"/>
  <c r="AZ22" i="1"/>
  <c r="BA22" i="1"/>
  <c r="BB22" i="1"/>
  <c r="BC22" i="1"/>
  <c r="AS23" i="1"/>
  <c r="AT23" i="1"/>
  <c r="AU23" i="1"/>
  <c r="AV23" i="1"/>
  <c r="AW23" i="1"/>
  <c r="AX23" i="1"/>
  <c r="AY23" i="1"/>
  <c r="AZ23" i="1"/>
  <c r="BA23" i="1"/>
  <c r="BB23" i="1"/>
  <c r="BC23" i="1"/>
  <c r="AS24" i="1"/>
  <c r="AT24" i="1"/>
  <c r="AU24" i="1"/>
  <c r="AV24" i="1"/>
  <c r="AW24" i="1"/>
  <c r="AX24" i="1"/>
  <c r="AY24" i="1"/>
  <c r="AZ24" i="1"/>
  <c r="BA24" i="1"/>
  <c r="BB24" i="1"/>
  <c r="BC24" i="1"/>
  <c r="AS25" i="1"/>
  <c r="AT25" i="1"/>
  <c r="AU25" i="1"/>
  <c r="AV25" i="1"/>
  <c r="AW25" i="1"/>
  <c r="AX25" i="1"/>
  <c r="AY25" i="1"/>
  <c r="AZ25" i="1"/>
  <c r="BA25" i="1"/>
  <c r="BB25" i="1"/>
  <c r="BC25" i="1"/>
  <c r="AS26" i="1"/>
  <c r="AT26" i="1"/>
  <c r="AU26" i="1"/>
  <c r="AV26" i="1"/>
  <c r="AW26" i="1"/>
  <c r="AX26" i="1"/>
  <c r="AY26" i="1"/>
  <c r="AZ26" i="1"/>
  <c r="BA26" i="1"/>
  <c r="BB26" i="1"/>
  <c r="BC26" i="1"/>
  <c r="AS27" i="1"/>
  <c r="AT27" i="1"/>
  <c r="AU27" i="1"/>
  <c r="AV27" i="1"/>
  <c r="AW27" i="1"/>
  <c r="AX27" i="1"/>
  <c r="AY27" i="1"/>
  <c r="AZ27" i="1"/>
  <c r="BA27" i="1"/>
  <c r="BB27" i="1"/>
  <c r="BC27" i="1"/>
  <c r="AS28" i="1"/>
  <c r="AT28" i="1"/>
  <c r="AU28" i="1"/>
  <c r="AV28" i="1"/>
  <c r="AW28" i="1"/>
  <c r="AX28" i="1"/>
  <c r="AY28" i="1"/>
  <c r="AZ28" i="1"/>
  <c r="BA28" i="1"/>
  <c r="BB28" i="1"/>
  <c r="BC28" i="1"/>
  <c r="AS29" i="1"/>
  <c r="AT29" i="1"/>
  <c r="AU29" i="1"/>
  <c r="AV29" i="1"/>
  <c r="AW29" i="1"/>
  <c r="AX29" i="1"/>
  <c r="AY29" i="1"/>
  <c r="AZ29" i="1"/>
  <c r="BA29" i="1"/>
  <c r="BB29" i="1"/>
  <c r="BC29" i="1"/>
  <c r="AS30" i="1"/>
  <c r="AT30" i="1"/>
  <c r="AU30" i="1"/>
  <c r="AV30" i="1"/>
  <c r="AW30" i="1"/>
  <c r="AX30" i="1"/>
  <c r="AY30" i="1"/>
  <c r="AZ30" i="1"/>
  <c r="BA30" i="1"/>
  <c r="BB30" i="1"/>
  <c r="BC30" i="1"/>
  <c r="AS31" i="1"/>
  <c r="AT31" i="1"/>
  <c r="AU31" i="1"/>
  <c r="AV31" i="1"/>
  <c r="AW31" i="1"/>
  <c r="AX31" i="1"/>
  <c r="AY31" i="1"/>
  <c r="AZ31" i="1"/>
  <c r="BA31" i="1"/>
  <c r="BB31" i="1"/>
  <c r="BC31" i="1"/>
  <c r="AS32" i="1"/>
  <c r="AT32" i="1"/>
  <c r="AU32" i="1"/>
  <c r="AV32" i="1"/>
  <c r="AW32" i="1"/>
  <c r="AX32" i="1"/>
  <c r="AY32" i="1"/>
  <c r="AZ32" i="1"/>
  <c r="BA32" i="1"/>
  <c r="BB32" i="1"/>
  <c r="BC32" i="1"/>
  <c r="AS33" i="1"/>
  <c r="AT33" i="1"/>
  <c r="AU33" i="1"/>
  <c r="AV33" i="1"/>
  <c r="AW33" i="1"/>
  <c r="AX33" i="1"/>
  <c r="AY33" i="1"/>
  <c r="AZ33" i="1"/>
  <c r="BA33" i="1"/>
  <c r="BB33" i="1"/>
  <c r="BC33" i="1"/>
  <c r="AS34" i="1"/>
  <c r="AT34" i="1"/>
  <c r="AU34" i="1"/>
  <c r="AV34" i="1"/>
  <c r="AW34" i="1"/>
  <c r="AX34" i="1"/>
  <c r="AY34" i="1"/>
  <c r="AZ34" i="1"/>
  <c r="BA34" i="1"/>
  <c r="BB34" i="1"/>
  <c r="BC34" i="1"/>
  <c r="AS35" i="1"/>
  <c r="AT35" i="1"/>
  <c r="AU35" i="1"/>
  <c r="AV35" i="1"/>
  <c r="AW35" i="1"/>
  <c r="AX35" i="1"/>
  <c r="AY35" i="1"/>
  <c r="AZ35" i="1"/>
  <c r="BA35" i="1"/>
  <c r="BB35" i="1"/>
  <c r="BC35" i="1"/>
  <c r="AS36" i="1"/>
  <c r="AT36" i="1"/>
  <c r="AU36" i="1"/>
  <c r="AV36" i="1"/>
  <c r="AW36" i="1"/>
  <c r="AX36" i="1"/>
  <c r="AY36" i="1"/>
  <c r="AZ36" i="1"/>
  <c r="BA36" i="1"/>
  <c r="BB36" i="1"/>
  <c r="BC36" i="1"/>
  <c r="AS37" i="1"/>
  <c r="AT37" i="1"/>
  <c r="AU37" i="1"/>
  <c r="AV37" i="1"/>
  <c r="AW37" i="1"/>
  <c r="AX37" i="1"/>
  <c r="AY37" i="1"/>
  <c r="AZ37" i="1"/>
  <c r="BA37" i="1"/>
  <c r="BB37" i="1"/>
  <c r="BC37" i="1"/>
  <c r="AS38" i="1"/>
  <c r="AT38" i="1"/>
  <c r="AU38" i="1"/>
  <c r="AV38" i="1"/>
  <c r="AW38" i="1"/>
  <c r="AX38" i="1"/>
  <c r="AY38" i="1"/>
  <c r="AZ38" i="1"/>
  <c r="BA38" i="1"/>
  <c r="BB38" i="1"/>
  <c r="BC38" i="1"/>
  <c r="AS39" i="1"/>
  <c r="AT39" i="1"/>
  <c r="AU39" i="1"/>
  <c r="AV39" i="1"/>
  <c r="AW39" i="1"/>
  <c r="AX39" i="1"/>
  <c r="AY39" i="1"/>
  <c r="AZ39" i="1"/>
  <c r="BA39" i="1"/>
  <c r="BB39" i="1"/>
  <c r="BC39" i="1"/>
  <c r="AS40" i="1"/>
  <c r="AT40" i="1"/>
  <c r="AU40" i="1"/>
  <c r="AV40" i="1"/>
  <c r="AW40" i="1"/>
  <c r="AX40" i="1"/>
  <c r="AY40" i="1"/>
  <c r="AZ40" i="1"/>
  <c r="BA40" i="1"/>
  <c r="BB40" i="1"/>
  <c r="BC40" i="1"/>
  <c r="AS41" i="1"/>
  <c r="AT41" i="1"/>
  <c r="AU41" i="1"/>
  <c r="AV41" i="1"/>
  <c r="AW41" i="1"/>
  <c r="AX41" i="1"/>
  <c r="AY41" i="1"/>
  <c r="AZ41" i="1"/>
  <c r="BA41" i="1"/>
  <c r="BB41" i="1"/>
  <c r="BC41" i="1"/>
  <c r="AS42" i="1"/>
  <c r="AT42" i="1"/>
  <c r="AU42" i="1"/>
  <c r="AV42" i="1"/>
  <c r="AW42" i="1"/>
  <c r="AX42" i="1"/>
  <c r="AY42" i="1"/>
  <c r="AZ42" i="1"/>
  <c r="BA42" i="1"/>
  <c r="BB42" i="1"/>
  <c r="BC42" i="1"/>
  <c r="AS43" i="1"/>
  <c r="AT43" i="1"/>
  <c r="AU43" i="1"/>
  <c r="AV43" i="1"/>
  <c r="AW43" i="1"/>
  <c r="AX43" i="1"/>
  <c r="AY43" i="1"/>
  <c r="AZ43" i="1"/>
  <c r="BA43" i="1"/>
  <c r="BB43" i="1"/>
  <c r="BC43" i="1"/>
  <c r="AS44" i="1"/>
  <c r="AT44" i="1"/>
  <c r="AU44" i="1"/>
  <c r="AV44" i="1"/>
  <c r="AW44" i="1"/>
  <c r="AX44" i="1"/>
  <c r="AY44" i="1"/>
  <c r="AZ44" i="1"/>
  <c r="BA44" i="1"/>
  <c r="BB44" i="1"/>
  <c r="BC44" i="1"/>
  <c r="AS45" i="1"/>
  <c r="AT45" i="1"/>
  <c r="AU45" i="1"/>
  <c r="AV45" i="1"/>
  <c r="AW45" i="1"/>
  <c r="AX45" i="1"/>
  <c r="AY45" i="1"/>
  <c r="AZ45" i="1"/>
  <c r="BA45" i="1"/>
  <c r="BB45" i="1"/>
  <c r="BC45" i="1"/>
  <c r="AS46" i="1"/>
  <c r="AT46" i="1"/>
  <c r="AU46" i="1"/>
  <c r="AV46" i="1"/>
  <c r="AW46" i="1"/>
  <c r="AX46" i="1"/>
  <c r="AY46" i="1"/>
  <c r="AZ46" i="1"/>
  <c r="BA46" i="1"/>
  <c r="BB46" i="1"/>
  <c r="BC46" i="1"/>
  <c r="AS47" i="1"/>
  <c r="AT47" i="1"/>
  <c r="AU47" i="1"/>
  <c r="AV47" i="1"/>
  <c r="AW47" i="1"/>
  <c r="AX47" i="1"/>
  <c r="AY47" i="1"/>
  <c r="AZ47" i="1"/>
  <c r="BA47" i="1"/>
  <c r="BB47" i="1"/>
  <c r="BC47" i="1"/>
  <c r="AS48" i="1"/>
  <c r="AT48" i="1"/>
  <c r="AU48" i="1"/>
  <c r="AV48" i="1"/>
  <c r="AW48" i="1"/>
  <c r="AX48" i="1"/>
  <c r="AY48" i="1"/>
  <c r="AZ48" i="1"/>
  <c r="BA48" i="1"/>
  <c r="BB48" i="1"/>
  <c r="BC48" i="1"/>
  <c r="AS49" i="1"/>
  <c r="AT49" i="1"/>
  <c r="AU49" i="1"/>
  <c r="AV49" i="1"/>
  <c r="AW49" i="1"/>
  <c r="AX49" i="1"/>
  <c r="AY49" i="1"/>
  <c r="AZ49" i="1"/>
  <c r="BA49" i="1"/>
  <c r="BB49" i="1"/>
  <c r="BC49" i="1"/>
  <c r="AS50" i="1"/>
  <c r="AT50" i="1"/>
  <c r="AU50" i="1"/>
  <c r="AV50" i="1"/>
  <c r="AW50" i="1"/>
  <c r="AX50" i="1"/>
  <c r="AY50" i="1"/>
  <c r="AZ50" i="1"/>
  <c r="BA50" i="1"/>
  <c r="BB50" i="1"/>
  <c r="BC50" i="1"/>
  <c r="AS51" i="1"/>
  <c r="AT51" i="1"/>
  <c r="AU51" i="1"/>
  <c r="AV51" i="1"/>
  <c r="AW51" i="1"/>
  <c r="AX51" i="1"/>
  <c r="AY51" i="1"/>
  <c r="AZ51" i="1"/>
  <c r="BA51" i="1"/>
  <c r="BB51" i="1"/>
  <c r="BC51" i="1"/>
  <c r="AS52" i="1"/>
  <c r="AT52" i="1"/>
  <c r="AU52" i="1"/>
  <c r="AV52" i="1"/>
  <c r="AW52" i="1"/>
  <c r="AX52" i="1"/>
  <c r="AY52" i="1"/>
  <c r="AZ52" i="1"/>
  <c r="BA52" i="1"/>
  <c r="BB52" i="1"/>
  <c r="BC52" i="1"/>
  <c r="AS53" i="1"/>
  <c r="AT53" i="1"/>
  <c r="AU53" i="1"/>
  <c r="AV53" i="1"/>
  <c r="AW53" i="1"/>
  <c r="AX53" i="1"/>
  <c r="AY53" i="1"/>
  <c r="AZ53" i="1"/>
  <c r="BA53" i="1"/>
  <c r="BB53" i="1"/>
  <c r="BC53" i="1"/>
  <c r="AS54" i="1"/>
  <c r="AT54" i="1"/>
  <c r="AU54" i="1"/>
  <c r="AV54" i="1"/>
  <c r="AW54" i="1"/>
  <c r="AX54" i="1"/>
  <c r="AY54" i="1"/>
  <c r="AZ54" i="1"/>
  <c r="BA54" i="1"/>
  <c r="BB54" i="1"/>
  <c r="BC54" i="1"/>
  <c r="AS55" i="1"/>
  <c r="AT55" i="1"/>
  <c r="AU55" i="1"/>
  <c r="AV55" i="1"/>
  <c r="AW55" i="1"/>
  <c r="AX55" i="1"/>
  <c r="AY55" i="1"/>
  <c r="AZ55" i="1"/>
  <c r="BA55" i="1"/>
  <c r="BB55" i="1"/>
  <c r="BC55" i="1"/>
  <c r="AS56" i="1"/>
  <c r="AT56" i="1"/>
  <c r="AU56" i="1"/>
  <c r="AV56" i="1"/>
  <c r="AW56" i="1"/>
  <c r="AX56" i="1"/>
  <c r="AY56" i="1"/>
  <c r="AZ56" i="1"/>
  <c r="BA56" i="1"/>
  <c r="BB56" i="1"/>
  <c r="BC56" i="1"/>
  <c r="AS57" i="1"/>
  <c r="AT57" i="1"/>
  <c r="AU57" i="1"/>
  <c r="AV57" i="1"/>
  <c r="AW57" i="1"/>
  <c r="AX57" i="1"/>
  <c r="AY57" i="1"/>
  <c r="AZ57" i="1"/>
  <c r="BA57" i="1"/>
  <c r="BB57" i="1"/>
  <c r="BC57" i="1"/>
  <c r="AS58" i="1"/>
  <c r="AT58" i="1"/>
  <c r="AU58" i="1"/>
  <c r="AV58" i="1"/>
  <c r="AW58" i="1"/>
  <c r="AX58" i="1"/>
  <c r="AY58" i="1"/>
  <c r="AZ58" i="1"/>
  <c r="BA58" i="1"/>
  <c r="BB58" i="1"/>
  <c r="BC58" i="1"/>
  <c r="AS59" i="1"/>
  <c r="AT59" i="1"/>
  <c r="AU59" i="1"/>
  <c r="AV59" i="1"/>
  <c r="AW59" i="1"/>
  <c r="AX59" i="1"/>
  <c r="AY59" i="1"/>
  <c r="AZ59" i="1"/>
  <c r="BA59" i="1"/>
  <c r="BB59" i="1"/>
  <c r="BC59" i="1"/>
  <c r="AS60" i="1"/>
  <c r="AT60" i="1"/>
  <c r="AU60" i="1"/>
  <c r="AV60" i="1"/>
  <c r="AW60" i="1"/>
  <c r="AX60" i="1"/>
  <c r="AY60" i="1"/>
  <c r="AZ60" i="1"/>
  <c r="BA60" i="1"/>
  <c r="BB60" i="1"/>
  <c r="BC60" i="1"/>
  <c r="AS61" i="1"/>
  <c r="AT61" i="1"/>
  <c r="AU61" i="1"/>
  <c r="AV61" i="1"/>
  <c r="AW61" i="1"/>
  <c r="AX61" i="1"/>
  <c r="AY61" i="1"/>
  <c r="AZ61" i="1"/>
  <c r="BA61" i="1"/>
  <c r="BB61" i="1"/>
  <c r="BC61" i="1"/>
  <c r="AS62" i="1"/>
  <c r="AT62" i="1"/>
  <c r="AU62" i="1"/>
  <c r="AV62" i="1"/>
  <c r="AW62" i="1"/>
  <c r="AX62" i="1"/>
  <c r="AY62" i="1"/>
  <c r="AZ62" i="1"/>
  <c r="BA62" i="1"/>
  <c r="BB62" i="1"/>
  <c r="BC62" i="1"/>
  <c r="AS63" i="1"/>
  <c r="AT63" i="1"/>
  <c r="AU63" i="1"/>
  <c r="AV63" i="1"/>
  <c r="AW63" i="1"/>
  <c r="AX63" i="1"/>
  <c r="AY63" i="1"/>
  <c r="AZ63" i="1"/>
  <c r="BA63" i="1"/>
  <c r="BB63" i="1"/>
  <c r="BC63" i="1"/>
  <c r="AS64" i="1"/>
  <c r="AT64" i="1"/>
  <c r="AU64" i="1"/>
  <c r="AV64" i="1"/>
  <c r="AW64" i="1"/>
  <c r="AX64" i="1"/>
  <c r="AY64" i="1"/>
  <c r="AZ64" i="1"/>
  <c r="BA64" i="1"/>
  <c r="BB64" i="1"/>
  <c r="BC64" i="1"/>
  <c r="AS65" i="1"/>
  <c r="AT65" i="1"/>
  <c r="AU65" i="1"/>
  <c r="AV65" i="1"/>
  <c r="AW65" i="1"/>
  <c r="AX65" i="1"/>
  <c r="AY65" i="1"/>
  <c r="AZ65" i="1"/>
  <c r="BA65" i="1"/>
  <c r="BB65" i="1"/>
  <c r="BC65" i="1"/>
  <c r="AS66" i="1"/>
  <c r="AT66" i="1"/>
  <c r="AU66" i="1"/>
  <c r="AV66" i="1"/>
  <c r="AW66" i="1"/>
  <c r="AX66" i="1"/>
  <c r="AY66" i="1"/>
  <c r="AZ66" i="1"/>
  <c r="BA66" i="1"/>
  <c r="BB66" i="1"/>
  <c r="BC66" i="1"/>
  <c r="AS67" i="1"/>
  <c r="AT67" i="1"/>
  <c r="AU67" i="1"/>
  <c r="AV67" i="1"/>
  <c r="AW67" i="1"/>
  <c r="AX67" i="1"/>
  <c r="AY67" i="1"/>
  <c r="AZ67" i="1"/>
  <c r="BA67" i="1"/>
  <c r="BB67" i="1"/>
  <c r="BC67" i="1"/>
  <c r="AS68" i="1"/>
  <c r="AT68" i="1"/>
  <c r="AU68" i="1"/>
  <c r="AV68" i="1"/>
  <c r="AW68" i="1"/>
  <c r="AX68" i="1"/>
  <c r="AY68" i="1"/>
  <c r="AZ68" i="1"/>
  <c r="BA68" i="1"/>
  <c r="BB68" i="1"/>
  <c r="BC68" i="1"/>
  <c r="AS69" i="1"/>
  <c r="AT69" i="1"/>
  <c r="AU69" i="1"/>
  <c r="AV69" i="1"/>
  <c r="AW69" i="1"/>
  <c r="AX69" i="1"/>
  <c r="AY69" i="1"/>
  <c r="AZ69" i="1"/>
  <c r="BA69" i="1"/>
  <c r="BB69" i="1"/>
  <c r="BC69" i="1"/>
  <c r="AS70" i="1"/>
  <c r="AT70" i="1"/>
  <c r="AU70" i="1"/>
  <c r="AV70" i="1"/>
  <c r="AW70" i="1"/>
  <c r="AX70" i="1"/>
  <c r="AY70" i="1"/>
  <c r="AZ70" i="1"/>
  <c r="BA70" i="1"/>
  <c r="BB70" i="1"/>
  <c r="BC70" i="1"/>
  <c r="AS71" i="1"/>
  <c r="AT71" i="1"/>
  <c r="AU71" i="1"/>
  <c r="AV71" i="1"/>
  <c r="AW71" i="1"/>
  <c r="AX71" i="1"/>
  <c r="AY71" i="1"/>
  <c r="AZ71" i="1"/>
  <c r="BA71" i="1"/>
  <c r="BB71" i="1"/>
  <c r="BC71" i="1"/>
  <c r="AS72" i="1"/>
  <c r="AT72" i="1"/>
  <c r="AU72" i="1"/>
  <c r="AV72" i="1"/>
  <c r="AW72" i="1"/>
  <c r="AX72" i="1"/>
  <c r="AY72" i="1"/>
  <c r="AZ72" i="1"/>
  <c r="BA72" i="1"/>
  <c r="BB72" i="1"/>
  <c r="BC72" i="1"/>
  <c r="AS73" i="1"/>
  <c r="AT73" i="1"/>
  <c r="AU73" i="1"/>
  <c r="AV73" i="1"/>
  <c r="AW73" i="1"/>
  <c r="AX73" i="1"/>
  <c r="AY73" i="1"/>
  <c r="AZ73" i="1"/>
  <c r="BA73" i="1"/>
  <c r="BB73" i="1"/>
  <c r="BC73" i="1"/>
  <c r="AS74" i="1"/>
  <c r="AT74" i="1"/>
  <c r="AU74" i="1"/>
  <c r="AV74" i="1"/>
  <c r="AW74" i="1"/>
  <c r="AX74" i="1"/>
  <c r="AY74" i="1"/>
  <c r="AZ74" i="1"/>
  <c r="BA74" i="1"/>
  <c r="BB74" i="1"/>
  <c r="BC74" i="1"/>
  <c r="AS75" i="1"/>
  <c r="AT75" i="1"/>
  <c r="AU75" i="1"/>
  <c r="AV75" i="1"/>
  <c r="AW75" i="1"/>
  <c r="AX75" i="1"/>
  <c r="AY75" i="1"/>
  <c r="AZ75" i="1"/>
  <c r="BA75" i="1"/>
  <c r="BB75" i="1"/>
  <c r="BC75" i="1"/>
  <c r="AS76" i="1"/>
  <c r="AT76" i="1"/>
  <c r="AU76" i="1"/>
  <c r="AV76" i="1"/>
  <c r="AW76" i="1"/>
  <c r="AX76" i="1"/>
  <c r="AY76" i="1"/>
  <c r="AZ76" i="1"/>
  <c r="BA76" i="1"/>
  <c r="BB76" i="1"/>
  <c r="BC76" i="1"/>
  <c r="AS77" i="1"/>
  <c r="AT77" i="1"/>
  <c r="AU77" i="1"/>
  <c r="AV77" i="1"/>
  <c r="AW77" i="1"/>
  <c r="AX77" i="1"/>
  <c r="AY77" i="1"/>
  <c r="AZ77" i="1"/>
  <c r="BA77" i="1"/>
  <c r="BB77" i="1"/>
  <c r="BC77" i="1"/>
  <c r="AS78" i="1"/>
  <c r="AT78" i="1"/>
  <c r="AU78" i="1"/>
  <c r="AV78" i="1"/>
  <c r="AW78" i="1"/>
  <c r="AX78" i="1"/>
  <c r="AY78" i="1"/>
  <c r="AZ78" i="1"/>
  <c r="BA78" i="1"/>
  <c r="BB78" i="1"/>
  <c r="BC78" i="1"/>
  <c r="AS79" i="1"/>
  <c r="AT79" i="1"/>
  <c r="AU79" i="1"/>
  <c r="AV79" i="1"/>
  <c r="AW79" i="1"/>
  <c r="AX79" i="1"/>
  <c r="AY79" i="1"/>
  <c r="AZ79" i="1"/>
  <c r="BA79" i="1"/>
  <c r="BB79" i="1"/>
  <c r="BC79" i="1"/>
  <c r="AS80" i="1"/>
  <c r="AT80" i="1"/>
  <c r="AU80" i="1"/>
  <c r="AV80" i="1"/>
  <c r="AW80" i="1"/>
  <c r="AX80" i="1"/>
  <c r="AY80" i="1"/>
  <c r="AZ80" i="1"/>
  <c r="BA80" i="1"/>
  <c r="BB80" i="1"/>
  <c r="BC80" i="1"/>
  <c r="AS81" i="1"/>
  <c r="AT81" i="1"/>
  <c r="AU81" i="1"/>
  <c r="AV81" i="1"/>
  <c r="AW81" i="1"/>
  <c r="AX81" i="1"/>
  <c r="AY81" i="1"/>
  <c r="AZ81" i="1"/>
  <c r="BA81" i="1"/>
  <c r="BB81" i="1"/>
  <c r="BC81" i="1"/>
  <c r="AS82" i="1"/>
  <c r="AT82" i="1"/>
  <c r="AU82" i="1"/>
  <c r="AV82" i="1"/>
  <c r="AW82" i="1"/>
  <c r="AX82" i="1"/>
  <c r="AY82" i="1"/>
  <c r="AZ82" i="1"/>
  <c r="BA82" i="1"/>
  <c r="BB82" i="1"/>
  <c r="BC82" i="1"/>
  <c r="AS83" i="1"/>
  <c r="AT83" i="1"/>
  <c r="AU83" i="1"/>
  <c r="AV83" i="1"/>
  <c r="AW83" i="1"/>
  <c r="AX83" i="1"/>
  <c r="AY83" i="1"/>
  <c r="AZ83" i="1"/>
  <c r="BA83" i="1"/>
  <c r="BB83" i="1"/>
  <c r="BC83" i="1"/>
  <c r="AS84" i="1"/>
  <c r="AT84" i="1"/>
  <c r="AU84" i="1"/>
  <c r="AV84" i="1"/>
  <c r="AW84" i="1"/>
  <c r="AX84" i="1"/>
  <c r="AY84" i="1"/>
  <c r="AZ84" i="1"/>
  <c r="BA84" i="1"/>
  <c r="BB84" i="1"/>
  <c r="BC84" i="1"/>
  <c r="AS85" i="1"/>
  <c r="AT85" i="1"/>
  <c r="AU85" i="1"/>
  <c r="AV85" i="1"/>
  <c r="AW85" i="1"/>
  <c r="AX85" i="1"/>
  <c r="AY85" i="1"/>
  <c r="AZ85" i="1"/>
  <c r="BA85" i="1"/>
  <c r="BB85" i="1"/>
  <c r="BC85" i="1"/>
  <c r="AS86" i="1"/>
  <c r="AT86" i="1"/>
  <c r="AU86" i="1"/>
  <c r="AV86" i="1"/>
  <c r="AW86" i="1"/>
  <c r="AX86" i="1"/>
  <c r="AY86" i="1"/>
  <c r="AZ86" i="1"/>
  <c r="BA86" i="1"/>
  <c r="BB86" i="1"/>
  <c r="BC86" i="1"/>
  <c r="AS87" i="1"/>
  <c r="AT87" i="1"/>
  <c r="AU87" i="1"/>
  <c r="AV87" i="1"/>
  <c r="AW87" i="1"/>
  <c r="AX87" i="1"/>
  <c r="AY87" i="1"/>
  <c r="AZ87" i="1"/>
  <c r="BA87" i="1"/>
  <c r="BB87" i="1"/>
  <c r="BC87" i="1"/>
  <c r="AS88" i="1"/>
  <c r="AT88" i="1"/>
  <c r="AU88" i="1"/>
  <c r="AV88" i="1"/>
  <c r="AW88" i="1"/>
  <c r="AX88" i="1"/>
  <c r="AY88" i="1"/>
  <c r="AZ88" i="1"/>
  <c r="BA88" i="1"/>
  <c r="BB88" i="1"/>
  <c r="BC88" i="1"/>
  <c r="AS89" i="1"/>
  <c r="AT89" i="1"/>
  <c r="AU89" i="1"/>
  <c r="AV89" i="1"/>
  <c r="AW89" i="1"/>
  <c r="AX89" i="1"/>
  <c r="AY89" i="1"/>
  <c r="AZ89" i="1"/>
  <c r="BA89" i="1"/>
  <c r="BB89" i="1"/>
  <c r="BC89" i="1"/>
  <c r="AS90" i="1"/>
  <c r="AT90" i="1"/>
  <c r="AU90" i="1"/>
  <c r="AV90" i="1"/>
  <c r="AW90" i="1"/>
  <c r="AX90" i="1"/>
  <c r="AY90" i="1"/>
  <c r="AZ90" i="1"/>
  <c r="BA90" i="1"/>
  <c r="BB90" i="1"/>
  <c r="BC90" i="1"/>
  <c r="AS91" i="1"/>
  <c r="AT91" i="1"/>
  <c r="AU91" i="1"/>
  <c r="AV91" i="1"/>
  <c r="AW91" i="1"/>
  <c r="AX91" i="1"/>
  <c r="AY91" i="1"/>
  <c r="AZ91" i="1"/>
  <c r="BA91" i="1"/>
  <c r="BB91" i="1"/>
  <c r="BC91" i="1"/>
  <c r="AS92" i="1"/>
  <c r="AT92" i="1"/>
  <c r="AU92" i="1"/>
  <c r="AV92" i="1"/>
  <c r="AW92" i="1"/>
  <c r="AX92" i="1"/>
  <c r="AY92" i="1"/>
  <c r="AZ92" i="1"/>
  <c r="BA92" i="1"/>
  <c r="BB92" i="1"/>
  <c r="BC92" i="1"/>
  <c r="AS93" i="1"/>
  <c r="AT93" i="1"/>
  <c r="AU93" i="1"/>
  <c r="AV93" i="1"/>
  <c r="AW93" i="1"/>
  <c r="AX93" i="1"/>
  <c r="AY93" i="1"/>
  <c r="AZ93" i="1"/>
  <c r="BA93" i="1"/>
  <c r="BB93" i="1"/>
  <c r="BC93" i="1"/>
  <c r="AS94" i="1"/>
  <c r="AT94" i="1"/>
  <c r="AU94" i="1"/>
  <c r="AV94" i="1"/>
  <c r="AW94" i="1"/>
  <c r="AX94" i="1"/>
  <c r="AY94" i="1"/>
  <c r="AZ94" i="1"/>
  <c r="BA94" i="1"/>
  <c r="BB94" i="1"/>
  <c r="BC94" i="1"/>
  <c r="AS95" i="1"/>
  <c r="AT95" i="1"/>
  <c r="AU95" i="1"/>
  <c r="AV95" i="1"/>
  <c r="AW95" i="1"/>
  <c r="AX95" i="1"/>
  <c r="AY95" i="1"/>
  <c r="AZ95" i="1"/>
  <c r="BA95" i="1"/>
  <c r="BB95" i="1"/>
  <c r="BC95" i="1"/>
  <c r="AS96" i="1"/>
  <c r="AT96" i="1"/>
  <c r="AU96" i="1"/>
  <c r="AV96" i="1"/>
  <c r="AW96" i="1"/>
  <c r="AX96" i="1"/>
  <c r="AY96" i="1"/>
  <c r="AZ96" i="1"/>
  <c r="BA96" i="1"/>
  <c r="BB96" i="1"/>
  <c r="BC96" i="1"/>
  <c r="AS97" i="1"/>
  <c r="AT97" i="1"/>
  <c r="AU97" i="1"/>
  <c r="AV97" i="1"/>
  <c r="AW97" i="1"/>
  <c r="AX97" i="1"/>
  <c r="AY97" i="1"/>
  <c r="AZ97" i="1"/>
  <c r="BA97" i="1"/>
  <c r="BB97" i="1"/>
  <c r="BC97" i="1"/>
  <c r="AS98" i="1"/>
  <c r="AT98" i="1"/>
  <c r="AU98" i="1"/>
  <c r="AV98" i="1"/>
  <c r="AW98" i="1"/>
  <c r="AX98" i="1"/>
  <c r="AY98" i="1"/>
  <c r="AZ98" i="1"/>
  <c r="BA98" i="1"/>
  <c r="BB98" i="1"/>
  <c r="BC98" i="1"/>
  <c r="AS99" i="1"/>
  <c r="AT99" i="1"/>
  <c r="AU99" i="1"/>
  <c r="AV99" i="1"/>
  <c r="AW99" i="1"/>
  <c r="AX99" i="1"/>
  <c r="AY99" i="1"/>
  <c r="AZ99" i="1"/>
  <c r="BA99" i="1"/>
  <c r="BB99" i="1"/>
  <c r="BC99" i="1"/>
  <c r="AS100" i="1"/>
  <c r="AT100" i="1"/>
  <c r="AU100" i="1"/>
  <c r="AV100" i="1"/>
  <c r="AW100" i="1"/>
  <c r="AX100" i="1"/>
  <c r="AY100" i="1"/>
  <c r="AZ100" i="1"/>
  <c r="BA100" i="1"/>
  <c r="BB100" i="1"/>
  <c r="BC100" i="1"/>
  <c r="AS101" i="1"/>
  <c r="AT101" i="1"/>
  <c r="AU101" i="1"/>
  <c r="AV101" i="1"/>
  <c r="AW101" i="1"/>
  <c r="AX101" i="1"/>
  <c r="AY101" i="1"/>
  <c r="AZ101" i="1"/>
  <c r="BA101" i="1"/>
  <c r="BB101" i="1"/>
  <c r="BC101" i="1"/>
  <c r="AS102" i="1"/>
  <c r="AT102" i="1"/>
  <c r="AU102" i="1"/>
  <c r="AV102" i="1"/>
  <c r="AW102" i="1"/>
  <c r="AX102" i="1"/>
  <c r="AY102" i="1"/>
  <c r="AZ102" i="1"/>
  <c r="BA102" i="1"/>
  <c r="BB102" i="1"/>
  <c r="BC102" i="1"/>
  <c r="AS103" i="1"/>
  <c r="AT103" i="1"/>
  <c r="AU103" i="1"/>
  <c r="AV103" i="1"/>
  <c r="AW103" i="1"/>
  <c r="AX103" i="1"/>
  <c r="AY103" i="1"/>
  <c r="AZ103" i="1"/>
  <c r="BA103" i="1"/>
  <c r="BB103" i="1"/>
  <c r="BC103" i="1"/>
  <c r="AS104" i="1"/>
  <c r="AT104" i="1"/>
  <c r="AU104" i="1"/>
  <c r="AV104" i="1"/>
  <c r="AW104" i="1"/>
  <c r="AX104" i="1"/>
  <c r="AY104" i="1"/>
  <c r="AZ104" i="1"/>
  <c r="BA104" i="1"/>
  <c r="BB104" i="1"/>
  <c r="BC104" i="1"/>
  <c r="AS105" i="1"/>
  <c r="AT105" i="1"/>
  <c r="AU105" i="1"/>
  <c r="AV105" i="1"/>
  <c r="AW105" i="1"/>
  <c r="AX105" i="1"/>
  <c r="AY105" i="1"/>
  <c r="AZ105" i="1"/>
  <c r="BA105" i="1"/>
  <c r="BB105" i="1"/>
  <c r="BC105" i="1"/>
  <c r="AS106" i="1"/>
  <c r="AT106" i="1"/>
  <c r="AU106" i="1"/>
  <c r="AV106" i="1"/>
  <c r="AW106" i="1"/>
  <c r="AX106" i="1"/>
  <c r="AY106" i="1"/>
  <c r="AZ106" i="1"/>
  <c r="BA106" i="1"/>
  <c r="BB106" i="1"/>
  <c r="BC106" i="1"/>
  <c r="AS107" i="1"/>
  <c r="AT107" i="1"/>
  <c r="AU107" i="1"/>
  <c r="AV107" i="1"/>
  <c r="AW107" i="1"/>
  <c r="AX107" i="1"/>
  <c r="AY107" i="1"/>
  <c r="AZ107" i="1"/>
  <c r="BA107" i="1"/>
  <c r="BB107" i="1"/>
  <c r="BC107" i="1"/>
  <c r="AS108" i="1"/>
  <c r="AT108" i="1"/>
  <c r="AU108" i="1"/>
  <c r="AV108" i="1"/>
  <c r="AW108" i="1"/>
  <c r="AX108" i="1"/>
  <c r="AY108" i="1"/>
  <c r="AZ108" i="1"/>
  <c r="BA108" i="1"/>
  <c r="BB108" i="1"/>
  <c r="BC108" i="1"/>
  <c r="AS109" i="1"/>
  <c r="AT109" i="1"/>
  <c r="AU109" i="1"/>
  <c r="AV109" i="1"/>
  <c r="AW109" i="1"/>
  <c r="AX109" i="1"/>
  <c r="AY109" i="1"/>
  <c r="AZ109" i="1"/>
  <c r="BA109" i="1"/>
  <c r="BB109" i="1"/>
  <c r="BC109" i="1"/>
  <c r="AS110" i="1"/>
  <c r="AT110" i="1"/>
  <c r="AU110" i="1"/>
  <c r="AV110" i="1"/>
  <c r="AW110" i="1"/>
  <c r="AX110" i="1"/>
  <c r="AY110" i="1"/>
  <c r="AZ110" i="1"/>
  <c r="BA110" i="1"/>
  <c r="BB110" i="1"/>
  <c r="BC110" i="1"/>
  <c r="AS111" i="1"/>
  <c r="AT111" i="1"/>
  <c r="AU111" i="1"/>
  <c r="AV111" i="1"/>
  <c r="AW111" i="1"/>
  <c r="AX111" i="1"/>
  <c r="AY111" i="1"/>
  <c r="AZ111" i="1"/>
  <c r="BA111" i="1"/>
  <c r="BB111" i="1"/>
  <c r="BC111" i="1"/>
  <c r="AS112" i="1"/>
  <c r="AT112" i="1"/>
  <c r="AU112" i="1"/>
  <c r="AV112" i="1"/>
  <c r="AW112" i="1"/>
  <c r="AX112" i="1"/>
  <c r="AY112" i="1"/>
  <c r="AZ112" i="1"/>
  <c r="BA112" i="1"/>
  <c r="BB112" i="1"/>
  <c r="BC112" i="1"/>
  <c r="AS113" i="1"/>
  <c r="AT113" i="1"/>
  <c r="AU113" i="1"/>
  <c r="AV113" i="1"/>
  <c r="AW113" i="1"/>
  <c r="AX113" i="1"/>
  <c r="AY113" i="1"/>
  <c r="AZ113" i="1"/>
  <c r="BA113" i="1"/>
  <c r="BB113" i="1"/>
  <c r="BC113" i="1"/>
  <c r="AS114" i="1"/>
  <c r="AT114" i="1"/>
  <c r="AU114" i="1"/>
  <c r="AV114" i="1"/>
  <c r="AW114" i="1"/>
  <c r="AX114" i="1"/>
  <c r="AY114" i="1"/>
  <c r="AZ114" i="1"/>
  <c r="BA114" i="1"/>
  <c r="BB114" i="1"/>
  <c r="BC114" i="1"/>
  <c r="AS115" i="1"/>
  <c r="AT115" i="1"/>
  <c r="AU115" i="1"/>
  <c r="AV115" i="1"/>
  <c r="AW115" i="1"/>
  <c r="AX115" i="1"/>
  <c r="AY115" i="1"/>
  <c r="AZ115" i="1"/>
  <c r="BA115" i="1"/>
  <c r="BB115" i="1"/>
  <c r="BC115" i="1"/>
  <c r="AS116" i="1"/>
  <c r="AT116" i="1"/>
  <c r="AU116" i="1"/>
  <c r="AV116" i="1"/>
  <c r="AW116" i="1"/>
  <c r="AX116" i="1"/>
  <c r="AY116" i="1"/>
  <c r="AZ116" i="1"/>
  <c r="BA116" i="1"/>
  <c r="BB116" i="1"/>
  <c r="BC116" i="1"/>
  <c r="AS117" i="1"/>
  <c r="AT117" i="1"/>
  <c r="AU117" i="1"/>
  <c r="AV117" i="1"/>
  <c r="AW117" i="1"/>
  <c r="AX117" i="1"/>
  <c r="AY117" i="1"/>
  <c r="AZ117" i="1"/>
  <c r="BA117" i="1"/>
  <c r="BB117" i="1"/>
  <c r="BC117" i="1"/>
  <c r="AS118" i="1"/>
  <c r="AT118" i="1"/>
  <c r="AU118" i="1"/>
  <c r="AV118" i="1"/>
  <c r="AW118" i="1"/>
  <c r="AX118" i="1"/>
  <c r="AY118" i="1"/>
  <c r="AZ118" i="1"/>
  <c r="BA118" i="1"/>
  <c r="BB118" i="1"/>
  <c r="BC118" i="1"/>
  <c r="AS119" i="1"/>
  <c r="AT119" i="1"/>
  <c r="AU119" i="1"/>
  <c r="AV119" i="1"/>
  <c r="AW119" i="1"/>
  <c r="AX119" i="1"/>
  <c r="AY119" i="1"/>
  <c r="AZ119" i="1"/>
  <c r="BA119" i="1"/>
  <c r="BB119" i="1"/>
  <c r="BC119" i="1"/>
  <c r="AS120" i="1"/>
  <c r="AT120" i="1"/>
  <c r="AU120" i="1"/>
  <c r="AV120" i="1"/>
  <c r="AW120" i="1"/>
  <c r="AX120" i="1"/>
  <c r="AY120" i="1"/>
  <c r="AZ120" i="1"/>
  <c r="BA120" i="1"/>
  <c r="BB120" i="1"/>
  <c r="BC120" i="1"/>
  <c r="AS121" i="1"/>
  <c r="AT121" i="1"/>
  <c r="AU121" i="1"/>
  <c r="AV121" i="1"/>
  <c r="AW121" i="1"/>
  <c r="AX121" i="1"/>
  <c r="AY121" i="1"/>
  <c r="AZ121" i="1"/>
  <c r="BA121" i="1"/>
  <c r="BB121" i="1"/>
  <c r="BC121" i="1"/>
  <c r="AS122" i="1"/>
  <c r="AT122" i="1"/>
  <c r="AU122" i="1"/>
  <c r="AV122" i="1"/>
  <c r="AW122" i="1"/>
  <c r="AX122" i="1"/>
  <c r="AY122" i="1"/>
  <c r="AZ122" i="1"/>
  <c r="BA122" i="1"/>
  <c r="BB122" i="1"/>
  <c r="BC122" i="1"/>
  <c r="AS123" i="1"/>
  <c r="AT123" i="1"/>
  <c r="AU123" i="1"/>
  <c r="AV123" i="1"/>
  <c r="AW123" i="1"/>
  <c r="AX123" i="1"/>
  <c r="AY123" i="1"/>
  <c r="AZ123" i="1"/>
  <c r="BA123" i="1"/>
  <c r="BB123" i="1"/>
  <c r="BC123" i="1"/>
  <c r="AS124" i="1"/>
  <c r="AT124" i="1"/>
  <c r="AU124" i="1"/>
  <c r="AV124" i="1"/>
  <c r="AW124" i="1"/>
  <c r="AX124" i="1"/>
  <c r="AY124" i="1"/>
  <c r="AZ124" i="1"/>
  <c r="BA124" i="1"/>
  <c r="BB124" i="1"/>
  <c r="BC124" i="1"/>
  <c r="AS125" i="1"/>
  <c r="AT125" i="1"/>
  <c r="AU125" i="1"/>
  <c r="AV125" i="1"/>
  <c r="AW125" i="1"/>
  <c r="AX125" i="1"/>
  <c r="AY125" i="1"/>
  <c r="AZ125" i="1"/>
  <c r="BA125" i="1"/>
  <c r="BB125" i="1"/>
  <c r="BC125" i="1"/>
  <c r="AS126" i="1"/>
  <c r="AT126" i="1"/>
  <c r="AU126" i="1"/>
  <c r="AV126" i="1"/>
  <c r="AW126" i="1"/>
  <c r="AX126" i="1"/>
  <c r="AY126" i="1"/>
  <c r="AZ126" i="1"/>
  <c r="BA126" i="1"/>
  <c r="BB126" i="1"/>
  <c r="BC126" i="1"/>
  <c r="AS127" i="1"/>
  <c r="AT127" i="1"/>
  <c r="AU127" i="1"/>
  <c r="AV127" i="1"/>
  <c r="AW127" i="1"/>
  <c r="AX127" i="1"/>
  <c r="AY127" i="1"/>
  <c r="AZ127" i="1"/>
  <c r="BA127" i="1"/>
  <c r="BB127" i="1"/>
  <c r="BC127" i="1"/>
  <c r="AS128" i="1"/>
  <c r="AT128" i="1"/>
  <c r="AU128" i="1"/>
  <c r="AV128" i="1"/>
  <c r="AW128" i="1"/>
  <c r="AX128" i="1"/>
  <c r="AY128" i="1"/>
  <c r="AZ128" i="1"/>
  <c r="BA128" i="1"/>
  <c r="BB128" i="1"/>
  <c r="BC128" i="1"/>
  <c r="AS129" i="1"/>
  <c r="AT129" i="1"/>
  <c r="AU129" i="1"/>
  <c r="AV129" i="1"/>
  <c r="AW129" i="1"/>
  <c r="AX129" i="1"/>
  <c r="AY129" i="1"/>
  <c r="AZ129" i="1"/>
  <c r="BA129" i="1"/>
  <c r="BB129" i="1"/>
  <c r="BC129" i="1"/>
  <c r="AS130" i="1"/>
  <c r="AT130" i="1"/>
  <c r="AU130" i="1"/>
  <c r="AV130" i="1"/>
  <c r="AW130" i="1"/>
  <c r="AX130" i="1"/>
  <c r="AY130" i="1"/>
  <c r="AZ130" i="1"/>
  <c r="BA130" i="1"/>
  <c r="BB130" i="1"/>
  <c r="BC130" i="1"/>
  <c r="AS131" i="1"/>
  <c r="AT131" i="1"/>
  <c r="AU131" i="1"/>
  <c r="AV131" i="1"/>
  <c r="AW131" i="1"/>
  <c r="AX131" i="1"/>
  <c r="AY131" i="1"/>
  <c r="AZ131" i="1"/>
  <c r="BA131" i="1"/>
  <c r="BB131" i="1"/>
  <c r="BC131" i="1"/>
  <c r="AS132" i="1"/>
  <c r="AT132" i="1"/>
  <c r="AU132" i="1"/>
  <c r="AV132" i="1"/>
  <c r="AW132" i="1"/>
  <c r="AX132" i="1"/>
  <c r="AY132" i="1"/>
  <c r="AZ132" i="1"/>
  <c r="BA132" i="1"/>
  <c r="BB132" i="1"/>
  <c r="BC132" i="1"/>
  <c r="AS133" i="1"/>
  <c r="AT133" i="1"/>
  <c r="AU133" i="1"/>
  <c r="AV133" i="1"/>
  <c r="AW133" i="1"/>
  <c r="AX133" i="1"/>
  <c r="AY133" i="1"/>
  <c r="AZ133" i="1"/>
  <c r="BA133" i="1"/>
  <c r="BB133" i="1"/>
  <c r="BC133" i="1"/>
  <c r="AS134" i="1"/>
  <c r="AT134" i="1"/>
  <c r="AU134" i="1"/>
  <c r="AV134" i="1"/>
  <c r="AW134" i="1"/>
  <c r="AX134" i="1"/>
  <c r="AY134" i="1"/>
  <c r="AZ134" i="1"/>
  <c r="BA134" i="1"/>
  <c r="BB134" i="1"/>
  <c r="BC134" i="1"/>
  <c r="AS135" i="1"/>
  <c r="AT135" i="1"/>
  <c r="AU135" i="1"/>
  <c r="AV135" i="1"/>
  <c r="AW135" i="1"/>
  <c r="AX135" i="1"/>
  <c r="AY135" i="1"/>
  <c r="AZ135" i="1"/>
  <c r="BA135" i="1"/>
  <c r="BB135" i="1"/>
  <c r="BC135" i="1"/>
  <c r="AS136" i="1"/>
  <c r="AT136" i="1"/>
  <c r="AU136" i="1"/>
  <c r="AV136" i="1"/>
  <c r="AW136" i="1"/>
  <c r="AX136" i="1"/>
  <c r="AY136" i="1"/>
  <c r="AZ136" i="1"/>
  <c r="BA136" i="1"/>
  <c r="BB136" i="1"/>
  <c r="BC136" i="1"/>
  <c r="AS137" i="1"/>
  <c r="AT137" i="1"/>
  <c r="AU137" i="1"/>
  <c r="AV137" i="1"/>
  <c r="AW137" i="1"/>
  <c r="AX137" i="1"/>
  <c r="AY137" i="1"/>
  <c r="AZ137" i="1"/>
  <c r="BA137" i="1"/>
  <c r="BB137" i="1"/>
  <c r="BC137" i="1"/>
  <c r="AS138" i="1"/>
  <c r="AT138" i="1"/>
  <c r="AU138" i="1"/>
  <c r="AV138" i="1"/>
  <c r="AW138" i="1"/>
  <c r="AX138" i="1"/>
  <c r="AY138" i="1"/>
  <c r="AZ138" i="1"/>
  <c r="BA138" i="1"/>
  <c r="BB138" i="1"/>
  <c r="BC138" i="1"/>
  <c r="AS139" i="1"/>
  <c r="AT139" i="1"/>
  <c r="AU139" i="1"/>
  <c r="AV139" i="1"/>
  <c r="AW139" i="1"/>
  <c r="AX139" i="1"/>
  <c r="AY139" i="1"/>
  <c r="AZ139" i="1"/>
  <c r="BA139" i="1"/>
  <c r="BB139" i="1"/>
  <c r="BC139" i="1"/>
  <c r="AS140" i="1"/>
  <c r="AT140" i="1"/>
  <c r="AU140" i="1"/>
  <c r="AV140" i="1"/>
  <c r="AW140" i="1"/>
  <c r="AX140" i="1"/>
  <c r="AY140" i="1"/>
  <c r="AZ140" i="1"/>
  <c r="BA140" i="1"/>
  <c r="BB140" i="1"/>
  <c r="BC140" i="1"/>
  <c r="AS141" i="1"/>
  <c r="AT141" i="1"/>
  <c r="AU141" i="1"/>
  <c r="AV141" i="1"/>
  <c r="AW141" i="1"/>
  <c r="AX141" i="1"/>
  <c r="AY141" i="1"/>
  <c r="AZ141" i="1"/>
  <c r="BA141" i="1"/>
  <c r="BB141" i="1"/>
  <c r="BC141" i="1"/>
  <c r="AS142" i="1"/>
  <c r="AT142" i="1"/>
  <c r="AU142" i="1"/>
  <c r="AV142" i="1"/>
  <c r="AW142" i="1"/>
  <c r="AX142" i="1"/>
  <c r="AY142" i="1"/>
  <c r="AZ142" i="1"/>
  <c r="BA142" i="1"/>
  <c r="BB142" i="1"/>
  <c r="BC142" i="1"/>
  <c r="AS143" i="1"/>
  <c r="AT143" i="1"/>
  <c r="AU143" i="1"/>
  <c r="AV143" i="1"/>
  <c r="AW143" i="1"/>
  <c r="AX143" i="1"/>
  <c r="AY143" i="1"/>
  <c r="AZ143" i="1"/>
  <c r="BA143" i="1"/>
  <c r="BB143" i="1"/>
  <c r="BC143" i="1"/>
  <c r="AS144" i="1"/>
  <c r="AT144" i="1"/>
  <c r="AU144" i="1"/>
  <c r="AV144" i="1"/>
  <c r="AW144" i="1"/>
  <c r="AX144" i="1"/>
  <c r="AY144" i="1"/>
  <c r="AZ144" i="1"/>
  <c r="BA144" i="1"/>
  <c r="BB144" i="1"/>
  <c r="BC144" i="1"/>
  <c r="AS145" i="1"/>
  <c r="AT145" i="1"/>
  <c r="AU145" i="1"/>
  <c r="AV145" i="1"/>
  <c r="AW145" i="1"/>
  <c r="AX145" i="1"/>
  <c r="AY145" i="1"/>
  <c r="AZ145" i="1"/>
  <c r="BA145" i="1"/>
  <c r="BB145" i="1"/>
  <c r="BC145" i="1"/>
  <c r="AS146" i="1"/>
  <c r="AT146" i="1"/>
  <c r="AU146" i="1"/>
  <c r="AV146" i="1"/>
  <c r="AW146" i="1"/>
  <c r="AX146" i="1"/>
  <c r="AY146" i="1"/>
  <c r="AZ146" i="1"/>
  <c r="BA146" i="1"/>
  <c r="BB146" i="1"/>
  <c r="BC146" i="1"/>
  <c r="AS147" i="1"/>
  <c r="AT147" i="1"/>
  <c r="AU147" i="1"/>
  <c r="AV147" i="1"/>
  <c r="AW147" i="1"/>
  <c r="AX147" i="1"/>
  <c r="AY147" i="1"/>
  <c r="AZ147" i="1"/>
  <c r="BA147" i="1"/>
  <c r="BB147" i="1"/>
  <c r="BC147" i="1"/>
  <c r="AS148" i="1"/>
  <c r="AT148" i="1"/>
  <c r="AU148" i="1"/>
  <c r="AV148" i="1"/>
  <c r="AW148" i="1"/>
  <c r="AX148" i="1"/>
  <c r="AY148" i="1"/>
  <c r="AZ148" i="1"/>
  <c r="BA148" i="1"/>
  <c r="BB148" i="1"/>
  <c r="BC148" i="1"/>
  <c r="AS149" i="1"/>
  <c r="AT149" i="1"/>
  <c r="AU149" i="1"/>
  <c r="AV149" i="1"/>
  <c r="AW149" i="1"/>
  <c r="AX149" i="1"/>
  <c r="AY149" i="1"/>
  <c r="AZ149" i="1"/>
  <c r="BA149" i="1"/>
  <c r="BB149" i="1"/>
  <c r="BC149" i="1"/>
  <c r="AS150" i="1"/>
  <c r="AT150" i="1"/>
  <c r="AU150" i="1"/>
  <c r="AV150" i="1"/>
  <c r="AW150" i="1"/>
  <c r="AX150" i="1"/>
  <c r="AY150" i="1"/>
  <c r="AZ150" i="1"/>
  <c r="BA150" i="1"/>
  <c r="BB150" i="1"/>
  <c r="BC150" i="1"/>
  <c r="AS151" i="1"/>
  <c r="AT151" i="1"/>
  <c r="AU151" i="1"/>
  <c r="AV151" i="1"/>
  <c r="AW151" i="1"/>
  <c r="AX151" i="1"/>
  <c r="AY151" i="1"/>
  <c r="AZ151" i="1"/>
  <c r="BA151" i="1"/>
  <c r="BB151" i="1"/>
  <c r="BC151" i="1"/>
  <c r="AS152" i="1"/>
  <c r="AT152" i="1"/>
  <c r="AU152" i="1"/>
  <c r="AV152" i="1"/>
  <c r="AW152" i="1"/>
  <c r="AX152" i="1"/>
  <c r="AY152" i="1"/>
  <c r="AZ152" i="1"/>
  <c r="BA152" i="1"/>
  <c r="BB152" i="1"/>
  <c r="BC152" i="1"/>
  <c r="AS153" i="1"/>
  <c r="AT153" i="1"/>
  <c r="AU153" i="1"/>
  <c r="AV153" i="1"/>
  <c r="AW153" i="1"/>
  <c r="AX153" i="1"/>
  <c r="AY153" i="1"/>
  <c r="AZ153" i="1"/>
  <c r="BA153" i="1"/>
  <c r="BB153" i="1"/>
  <c r="BC153" i="1"/>
  <c r="AS154" i="1"/>
  <c r="AT154" i="1"/>
  <c r="AU154" i="1"/>
  <c r="AV154" i="1"/>
  <c r="AW154" i="1"/>
  <c r="AX154" i="1"/>
  <c r="AY154" i="1"/>
  <c r="AZ154" i="1"/>
  <c r="BA154" i="1"/>
  <c r="BB154" i="1"/>
  <c r="BC154" i="1"/>
  <c r="AS155" i="1"/>
  <c r="AT155" i="1"/>
  <c r="AU155" i="1"/>
  <c r="AV155" i="1"/>
  <c r="AW155" i="1"/>
  <c r="AX155" i="1"/>
  <c r="AY155" i="1"/>
  <c r="AZ155" i="1"/>
  <c r="BA155" i="1"/>
  <c r="BB155" i="1"/>
  <c r="BC155" i="1"/>
  <c r="AS156" i="1"/>
  <c r="AT156" i="1"/>
  <c r="AU156" i="1"/>
  <c r="AV156" i="1"/>
  <c r="AW156" i="1"/>
  <c r="AX156" i="1"/>
  <c r="AY156" i="1"/>
  <c r="AZ156" i="1"/>
  <c r="BA156" i="1"/>
  <c r="BB156" i="1"/>
  <c r="BC156" i="1"/>
  <c r="AS157" i="1"/>
  <c r="AT157" i="1"/>
  <c r="AU157" i="1"/>
  <c r="AV157" i="1"/>
  <c r="AW157" i="1"/>
  <c r="AX157" i="1"/>
  <c r="AY157" i="1"/>
  <c r="AZ157" i="1"/>
  <c r="BA157" i="1"/>
  <c r="BB157" i="1"/>
  <c r="BC157" i="1"/>
  <c r="AS158" i="1"/>
  <c r="AT158" i="1"/>
  <c r="AU158" i="1"/>
  <c r="AV158" i="1"/>
  <c r="AW158" i="1"/>
  <c r="AX158" i="1"/>
  <c r="AY158" i="1"/>
  <c r="AZ158" i="1"/>
  <c r="BA158" i="1"/>
  <c r="BB158" i="1"/>
  <c r="BC158" i="1"/>
  <c r="AS159" i="1"/>
  <c r="AT159" i="1"/>
  <c r="AU159" i="1"/>
  <c r="AV159" i="1"/>
  <c r="AW159" i="1"/>
  <c r="AX159" i="1"/>
  <c r="AY159" i="1"/>
  <c r="AZ159" i="1"/>
  <c r="BA159" i="1"/>
  <c r="BB159" i="1"/>
  <c r="BC159" i="1"/>
  <c r="AS160" i="1"/>
  <c r="AT160" i="1"/>
  <c r="AU160" i="1"/>
  <c r="AV160" i="1"/>
  <c r="AW160" i="1"/>
  <c r="AX160" i="1"/>
  <c r="AY160" i="1"/>
  <c r="AZ160" i="1"/>
  <c r="BA160" i="1"/>
  <c r="BB160" i="1"/>
  <c r="BC160" i="1"/>
  <c r="AS161" i="1"/>
  <c r="AT161" i="1"/>
  <c r="AU161" i="1"/>
  <c r="AV161" i="1"/>
  <c r="AW161" i="1"/>
  <c r="AX161" i="1"/>
  <c r="AY161" i="1"/>
  <c r="AZ161" i="1"/>
  <c r="BA161" i="1"/>
  <c r="BB161" i="1"/>
  <c r="BC161" i="1"/>
  <c r="AS162" i="1"/>
  <c r="AT162" i="1"/>
  <c r="AU162" i="1"/>
  <c r="AV162" i="1"/>
  <c r="AW162" i="1"/>
  <c r="AX162" i="1"/>
  <c r="AY162" i="1"/>
  <c r="AZ162" i="1"/>
  <c r="BA162" i="1"/>
  <c r="BB162" i="1"/>
  <c r="BC162" i="1"/>
  <c r="AS163" i="1"/>
  <c r="AT163" i="1"/>
  <c r="AU163" i="1"/>
  <c r="AV163" i="1"/>
  <c r="AW163" i="1"/>
  <c r="AX163" i="1"/>
  <c r="AY163" i="1"/>
  <c r="AZ163" i="1"/>
  <c r="BA163" i="1"/>
  <c r="BB163" i="1"/>
  <c r="BC163" i="1"/>
  <c r="AS164" i="1"/>
  <c r="AT164" i="1"/>
  <c r="AU164" i="1"/>
  <c r="AV164" i="1"/>
  <c r="AW164" i="1"/>
  <c r="AX164" i="1"/>
  <c r="AY164" i="1"/>
  <c r="AZ164" i="1"/>
  <c r="BA164" i="1"/>
  <c r="BB164" i="1"/>
  <c r="BC164" i="1"/>
  <c r="AS165" i="1"/>
  <c r="AT165" i="1"/>
  <c r="AU165" i="1"/>
  <c r="AV165" i="1"/>
  <c r="AW165" i="1"/>
  <c r="AX165" i="1"/>
  <c r="AY165" i="1"/>
  <c r="AZ165" i="1"/>
  <c r="BA165" i="1"/>
  <c r="BB165" i="1"/>
  <c r="BC165" i="1"/>
  <c r="AS166" i="1"/>
  <c r="AT166" i="1"/>
  <c r="AU166" i="1"/>
  <c r="AV166" i="1"/>
  <c r="AW166" i="1"/>
  <c r="AX166" i="1"/>
  <c r="AY166" i="1"/>
  <c r="AZ166" i="1"/>
  <c r="BA166" i="1"/>
  <c r="BB166" i="1"/>
  <c r="BC166" i="1"/>
  <c r="AS167" i="1"/>
  <c r="AT167" i="1"/>
  <c r="AU167" i="1"/>
  <c r="AV167" i="1"/>
  <c r="AW167" i="1"/>
  <c r="AX167" i="1"/>
  <c r="AY167" i="1"/>
  <c r="AZ167" i="1"/>
  <c r="BA167" i="1"/>
  <c r="BB167" i="1"/>
  <c r="BC167" i="1"/>
  <c r="AS168" i="1"/>
  <c r="AT168" i="1"/>
  <c r="AU168" i="1"/>
  <c r="AV168" i="1"/>
  <c r="AW168" i="1"/>
  <c r="AX168" i="1"/>
  <c r="AY168" i="1"/>
  <c r="AZ168" i="1"/>
  <c r="BA168" i="1"/>
  <c r="BB168" i="1"/>
  <c r="BC168" i="1"/>
  <c r="AS169" i="1"/>
  <c r="AT169" i="1"/>
  <c r="AU169" i="1"/>
  <c r="AV169" i="1"/>
  <c r="AW169" i="1"/>
  <c r="AX169" i="1"/>
  <c r="AY169" i="1"/>
  <c r="AZ169" i="1"/>
  <c r="BA169" i="1"/>
  <c r="BB169" i="1"/>
  <c r="BC169" i="1"/>
  <c r="AS170" i="1"/>
  <c r="AT170" i="1"/>
  <c r="AU170" i="1"/>
  <c r="AV170" i="1"/>
  <c r="AW170" i="1"/>
  <c r="AX170" i="1"/>
  <c r="AY170" i="1"/>
  <c r="AZ170" i="1"/>
  <c r="BA170" i="1"/>
  <c r="BB170" i="1"/>
  <c r="BC170" i="1"/>
  <c r="AS171" i="1"/>
  <c r="AT171" i="1"/>
  <c r="AU171" i="1"/>
  <c r="AV171" i="1"/>
  <c r="AW171" i="1"/>
  <c r="AX171" i="1"/>
  <c r="AY171" i="1"/>
  <c r="AZ171" i="1"/>
  <c r="BA171" i="1"/>
  <c r="BB171" i="1"/>
  <c r="BC171" i="1"/>
  <c r="AS172" i="1"/>
  <c r="AT172" i="1"/>
  <c r="AU172" i="1"/>
  <c r="AV172" i="1"/>
  <c r="AW172" i="1"/>
  <c r="AX172" i="1"/>
  <c r="AY172" i="1"/>
  <c r="AZ172" i="1"/>
  <c r="BA172" i="1"/>
  <c r="BB172" i="1"/>
  <c r="BC172" i="1"/>
  <c r="AS173" i="1"/>
  <c r="AT173" i="1"/>
  <c r="AU173" i="1"/>
  <c r="AV173" i="1"/>
  <c r="AW173" i="1"/>
  <c r="AX173" i="1"/>
  <c r="AY173" i="1"/>
  <c r="AZ173" i="1"/>
  <c r="BA173" i="1"/>
  <c r="BB173" i="1"/>
  <c r="BC173" i="1"/>
  <c r="AS174" i="1"/>
  <c r="AT174" i="1"/>
  <c r="AU174" i="1"/>
  <c r="AV174" i="1"/>
  <c r="AW174" i="1"/>
  <c r="AX174" i="1"/>
  <c r="AY174" i="1"/>
  <c r="AZ174" i="1"/>
  <c r="BA174" i="1"/>
  <c r="BB174" i="1"/>
  <c r="BC174" i="1"/>
  <c r="AS175" i="1"/>
  <c r="AT175" i="1"/>
  <c r="AU175" i="1"/>
  <c r="AV175" i="1"/>
  <c r="AW175" i="1"/>
  <c r="AX175" i="1"/>
  <c r="AY175" i="1"/>
  <c r="AZ175" i="1"/>
  <c r="BA175" i="1"/>
  <c r="BB175" i="1"/>
  <c r="BC175" i="1"/>
  <c r="AS176" i="1"/>
  <c r="AT176" i="1"/>
  <c r="AU176" i="1"/>
  <c r="AV176" i="1"/>
  <c r="AW176" i="1"/>
  <c r="AX176" i="1"/>
  <c r="AY176" i="1"/>
  <c r="AZ176" i="1"/>
  <c r="BA176" i="1"/>
  <c r="BB176" i="1"/>
  <c r="BC176" i="1"/>
  <c r="AS177" i="1"/>
  <c r="AT177" i="1"/>
  <c r="AU177" i="1"/>
  <c r="AV177" i="1"/>
  <c r="AW177" i="1"/>
  <c r="AX177" i="1"/>
  <c r="AY177" i="1"/>
  <c r="AZ177" i="1"/>
  <c r="BA177" i="1"/>
  <c r="BB177" i="1"/>
  <c r="BC177" i="1"/>
  <c r="AS178" i="1"/>
  <c r="AT178" i="1"/>
  <c r="AU178" i="1"/>
  <c r="AV178" i="1"/>
  <c r="AW178" i="1"/>
  <c r="AX178" i="1"/>
  <c r="AY178" i="1"/>
  <c r="AZ178" i="1"/>
  <c r="BA178" i="1"/>
  <c r="BB178" i="1"/>
  <c r="BC178" i="1"/>
  <c r="AS179" i="1"/>
  <c r="AT179" i="1"/>
  <c r="AU179" i="1"/>
  <c r="AV179" i="1"/>
  <c r="AW179" i="1"/>
  <c r="AX179" i="1"/>
  <c r="AY179" i="1"/>
  <c r="AZ179" i="1"/>
  <c r="BA179" i="1"/>
  <c r="BB179" i="1"/>
  <c r="BC179" i="1"/>
  <c r="AS180" i="1"/>
  <c r="AT180" i="1"/>
  <c r="AU180" i="1"/>
  <c r="AV180" i="1"/>
  <c r="AW180" i="1"/>
  <c r="AX180" i="1"/>
  <c r="AY180" i="1"/>
  <c r="AZ180" i="1"/>
  <c r="BA180" i="1"/>
  <c r="BB180" i="1"/>
  <c r="BC180" i="1"/>
  <c r="AS181" i="1"/>
  <c r="AT181" i="1"/>
  <c r="AU181" i="1"/>
  <c r="AV181" i="1"/>
  <c r="AW181" i="1"/>
  <c r="AX181" i="1"/>
  <c r="AY181" i="1"/>
  <c r="AZ181" i="1"/>
  <c r="BA181" i="1"/>
  <c r="BB181" i="1"/>
  <c r="BC181" i="1"/>
  <c r="AS182" i="1"/>
  <c r="AT182" i="1"/>
  <c r="AU182" i="1"/>
  <c r="AV182" i="1"/>
  <c r="AW182" i="1"/>
  <c r="AX182" i="1"/>
  <c r="AY182" i="1"/>
  <c r="AZ182" i="1"/>
  <c r="BA182" i="1"/>
  <c r="BB182" i="1"/>
  <c r="BC182" i="1"/>
  <c r="AS183" i="1"/>
  <c r="AT183" i="1"/>
  <c r="AU183" i="1"/>
  <c r="AV183" i="1"/>
  <c r="AW183" i="1"/>
  <c r="AX183" i="1"/>
  <c r="AY183" i="1"/>
  <c r="AZ183" i="1"/>
  <c r="BA183" i="1"/>
  <c r="BB183" i="1"/>
  <c r="BC183" i="1"/>
  <c r="AS184" i="1"/>
  <c r="AT184" i="1"/>
  <c r="AU184" i="1"/>
  <c r="AV184" i="1"/>
  <c r="AW184" i="1"/>
  <c r="AX184" i="1"/>
  <c r="AY184" i="1"/>
  <c r="AZ184" i="1"/>
  <c r="BA184" i="1"/>
  <c r="BB184" i="1"/>
  <c r="BC184" i="1"/>
  <c r="AS185" i="1"/>
  <c r="AT185" i="1"/>
  <c r="AU185" i="1"/>
  <c r="AV185" i="1"/>
  <c r="AW185" i="1"/>
  <c r="AX185" i="1"/>
  <c r="AY185" i="1"/>
  <c r="AZ185" i="1"/>
  <c r="BA185" i="1"/>
  <c r="BB185" i="1"/>
  <c r="BC185" i="1"/>
  <c r="AS186" i="1"/>
  <c r="AT186" i="1"/>
  <c r="AU186" i="1"/>
  <c r="AV186" i="1"/>
  <c r="AW186" i="1"/>
  <c r="AX186" i="1"/>
  <c r="AY186" i="1"/>
  <c r="AZ186" i="1"/>
  <c r="BA186" i="1"/>
  <c r="BB186" i="1"/>
  <c r="BC186" i="1"/>
  <c r="AS187" i="1"/>
  <c r="AT187" i="1"/>
  <c r="AU187" i="1"/>
  <c r="AV187" i="1"/>
  <c r="AW187" i="1"/>
  <c r="AX187" i="1"/>
  <c r="AY187" i="1"/>
  <c r="AZ187" i="1"/>
  <c r="BA187" i="1"/>
  <c r="BB187" i="1"/>
  <c r="BC187" i="1"/>
  <c r="AS188" i="1"/>
  <c r="AT188" i="1"/>
  <c r="AU188" i="1"/>
  <c r="AV188" i="1"/>
  <c r="AW188" i="1"/>
  <c r="AX188" i="1"/>
  <c r="AY188" i="1"/>
  <c r="AZ188" i="1"/>
  <c r="BA188" i="1"/>
  <c r="BB188" i="1"/>
  <c r="BC188" i="1"/>
  <c r="AS189" i="1"/>
  <c r="AT189" i="1"/>
  <c r="AU189" i="1"/>
  <c r="AV189" i="1"/>
  <c r="AW189" i="1"/>
  <c r="AX189" i="1"/>
  <c r="AY189" i="1"/>
  <c r="AZ189" i="1"/>
  <c r="BA189" i="1"/>
  <c r="BB189" i="1"/>
  <c r="BC189" i="1"/>
  <c r="AS190" i="1"/>
  <c r="AT190" i="1"/>
  <c r="AU190" i="1"/>
  <c r="AV190" i="1"/>
  <c r="AW190" i="1"/>
  <c r="AX190" i="1"/>
  <c r="AY190" i="1"/>
  <c r="AZ190" i="1"/>
  <c r="BA190" i="1"/>
  <c r="BB190" i="1"/>
  <c r="BC190" i="1"/>
  <c r="AS191" i="1"/>
  <c r="AT191" i="1"/>
  <c r="AU191" i="1"/>
  <c r="AV191" i="1"/>
  <c r="AW191" i="1"/>
  <c r="AX191" i="1"/>
  <c r="AY191" i="1"/>
  <c r="AZ191" i="1"/>
  <c r="BA191" i="1"/>
  <c r="BB191" i="1"/>
  <c r="BC191" i="1"/>
  <c r="AS192" i="1"/>
  <c r="AT192" i="1"/>
  <c r="AU192" i="1"/>
  <c r="AV192" i="1"/>
  <c r="AW192" i="1"/>
  <c r="AX192" i="1"/>
  <c r="AY192" i="1"/>
  <c r="AZ192" i="1"/>
  <c r="BA192" i="1"/>
  <c r="BB192" i="1"/>
  <c r="BC192" i="1"/>
  <c r="AS193" i="1"/>
  <c r="AT193" i="1"/>
  <c r="AU193" i="1"/>
  <c r="AV193" i="1"/>
  <c r="AW193" i="1"/>
  <c r="AX193" i="1"/>
  <c r="AY193" i="1"/>
  <c r="AZ193" i="1"/>
  <c r="BA193" i="1"/>
  <c r="BB193" i="1"/>
  <c r="BC193" i="1"/>
  <c r="AS194" i="1"/>
  <c r="AT194" i="1"/>
  <c r="AU194" i="1"/>
  <c r="AV194" i="1"/>
  <c r="AW194" i="1"/>
  <c r="AX194" i="1"/>
  <c r="AY194" i="1"/>
  <c r="AZ194" i="1"/>
  <c r="BA194" i="1"/>
  <c r="BB194" i="1"/>
  <c r="BC194" i="1"/>
  <c r="AS195" i="1"/>
  <c r="AT195" i="1"/>
  <c r="AU195" i="1"/>
  <c r="AV195" i="1"/>
  <c r="AW195" i="1"/>
  <c r="AX195" i="1"/>
  <c r="AY195" i="1"/>
  <c r="AZ195" i="1"/>
  <c r="BA195" i="1"/>
  <c r="BB195" i="1"/>
  <c r="BC195" i="1"/>
  <c r="AS196" i="1"/>
  <c r="AT196" i="1"/>
  <c r="AU196" i="1"/>
  <c r="AV196" i="1"/>
  <c r="AW196" i="1"/>
  <c r="AX196" i="1"/>
  <c r="AY196" i="1"/>
  <c r="AZ196" i="1"/>
  <c r="BA196" i="1"/>
  <c r="BB196" i="1"/>
  <c r="BC196" i="1"/>
  <c r="AS197" i="1"/>
  <c r="AT197" i="1"/>
  <c r="AU197" i="1"/>
  <c r="AV197" i="1"/>
  <c r="AW197" i="1"/>
  <c r="AX197" i="1"/>
  <c r="AY197" i="1"/>
  <c r="AZ197" i="1"/>
  <c r="BA197" i="1"/>
  <c r="BB197" i="1"/>
  <c r="BC197" i="1"/>
  <c r="AS198" i="1"/>
  <c r="AT198" i="1"/>
  <c r="AU198" i="1"/>
  <c r="AV198" i="1"/>
  <c r="AW198" i="1"/>
  <c r="AX198" i="1"/>
  <c r="AY198" i="1"/>
  <c r="AZ198" i="1"/>
  <c r="BA198" i="1"/>
  <c r="BB198" i="1"/>
  <c r="BC198" i="1"/>
  <c r="AS199" i="1"/>
  <c r="AT199" i="1"/>
  <c r="AU199" i="1"/>
  <c r="AV199" i="1"/>
  <c r="AW199" i="1"/>
  <c r="AX199" i="1"/>
  <c r="AY199" i="1"/>
  <c r="AZ199" i="1"/>
  <c r="BA199" i="1"/>
  <c r="BB199" i="1"/>
  <c r="BC199" i="1"/>
  <c r="AS200" i="1"/>
  <c r="AT200" i="1"/>
  <c r="AU200" i="1"/>
  <c r="AV200" i="1"/>
  <c r="AW200" i="1"/>
  <c r="AX200" i="1"/>
  <c r="AY200" i="1"/>
  <c r="AZ200" i="1"/>
  <c r="BA200" i="1"/>
  <c r="BB200" i="1"/>
  <c r="BC200" i="1"/>
  <c r="AS201" i="1"/>
  <c r="AT201" i="1"/>
  <c r="AU201" i="1"/>
  <c r="AV201" i="1"/>
  <c r="AW201" i="1"/>
  <c r="AX201" i="1"/>
  <c r="AY201" i="1"/>
  <c r="AZ201" i="1"/>
  <c r="BA201" i="1"/>
  <c r="BB201" i="1"/>
  <c r="BC201" i="1"/>
  <c r="AS202" i="1"/>
  <c r="AT202" i="1"/>
  <c r="AU202" i="1"/>
  <c r="AV202" i="1"/>
  <c r="AW202" i="1"/>
  <c r="AX202" i="1"/>
  <c r="AY202" i="1"/>
  <c r="AZ202" i="1"/>
  <c r="BA202" i="1"/>
  <c r="BB202" i="1"/>
  <c r="BC202" i="1"/>
  <c r="AS203" i="1"/>
  <c r="AT203" i="1"/>
  <c r="AU203" i="1"/>
  <c r="AV203" i="1"/>
  <c r="AW203" i="1"/>
  <c r="AX203" i="1"/>
  <c r="AY203" i="1"/>
  <c r="AZ203" i="1"/>
  <c r="BA203" i="1"/>
  <c r="BB203" i="1"/>
  <c r="BC203" i="1"/>
  <c r="AS204" i="1"/>
  <c r="AT204" i="1"/>
  <c r="AU204" i="1"/>
  <c r="AV204" i="1"/>
  <c r="AW204" i="1"/>
  <c r="AX204" i="1"/>
  <c r="AY204" i="1"/>
  <c r="AZ204" i="1"/>
  <c r="BA204" i="1"/>
  <c r="BB204" i="1"/>
  <c r="BC204" i="1"/>
  <c r="AS205" i="1"/>
  <c r="AT205" i="1"/>
  <c r="AU205" i="1"/>
  <c r="AV205" i="1"/>
  <c r="AW205" i="1"/>
  <c r="AX205" i="1"/>
  <c r="AY205" i="1"/>
  <c r="AZ205" i="1"/>
  <c r="BA205" i="1"/>
  <c r="BB205" i="1"/>
  <c r="BC205" i="1"/>
  <c r="AS206" i="1"/>
  <c r="AT206" i="1"/>
  <c r="AU206" i="1"/>
  <c r="AV206" i="1"/>
  <c r="AW206" i="1"/>
  <c r="AX206" i="1"/>
  <c r="AY206" i="1"/>
  <c r="AZ206" i="1"/>
  <c r="BA206" i="1"/>
  <c r="BB206" i="1"/>
  <c r="BC206" i="1"/>
  <c r="AS207" i="1"/>
  <c r="AT207" i="1"/>
  <c r="AU207" i="1"/>
  <c r="AV207" i="1"/>
  <c r="AW207" i="1"/>
  <c r="AX207" i="1"/>
  <c r="AY207" i="1"/>
  <c r="AZ207" i="1"/>
  <c r="BA207" i="1"/>
  <c r="BB207" i="1"/>
  <c r="BC207" i="1"/>
  <c r="AS208" i="1"/>
  <c r="AT208" i="1"/>
  <c r="AU208" i="1"/>
  <c r="AV208" i="1"/>
  <c r="AW208" i="1"/>
  <c r="AX208" i="1"/>
  <c r="AY208" i="1"/>
  <c r="AZ208" i="1"/>
  <c r="BA208" i="1"/>
  <c r="BB208" i="1"/>
  <c r="BC208" i="1"/>
  <c r="AS209" i="1"/>
  <c r="AT209" i="1"/>
  <c r="AU209" i="1"/>
  <c r="AV209" i="1"/>
  <c r="AW209" i="1"/>
  <c r="AX209" i="1"/>
  <c r="AY209" i="1"/>
  <c r="AZ209" i="1"/>
  <c r="BA209" i="1"/>
  <c r="BB209" i="1"/>
  <c r="BC209" i="1"/>
  <c r="AS210" i="1"/>
  <c r="AT210" i="1"/>
  <c r="AU210" i="1"/>
  <c r="AV210" i="1"/>
  <c r="AW210" i="1"/>
  <c r="AX210" i="1"/>
  <c r="AY210" i="1"/>
  <c r="AZ210" i="1"/>
  <c r="BA210" i="1"/>
  <c r="BB210" i="1"/>
  <c r="BC210" i="1"/>
  <c r="AS211" i="1"/>
  <c r="AT211" i="1"/>
  <c r="AU211" i="1"/>
  <c r="AV211" i="1"/>
  <c r="AW211" i="1"/>
  <c r="AX211" i="1"/>
  <c r="AY211" i="1"/>
  <c r="AZ211" i="1"/>
  <c r="BA211" i="1"/>
  <c r="BB211" i="1"/>
  <c r="BC211" i="1"/>
  <c r="AS212" i="1"/>
  <c r="AT212" i="1"/>
  <c r="AU212" i="1"/>
  <c r="AV212" i="1"/>
  <c r="AW212" i="1"/>
  <c r="AX212" i="1"/>
  <c r="AY212" i="1"/>
  <c r="AZ212" i="1"/>
  <c r="BA212" i="1"/>
  <c r="BB212" i="1"/>
  <c r="BC212" i="1"/>
  <c r="AS213" i="1"/>
  <c r="AT213" i="1"/>
  <c r="AU213" i="1"/>
  <c r="AV213" i="1"/>
  <c r="AW213" i="1"/>
  <c r="AX213" i="1"/>
  <c r="AY213" i="1"/>
  <c r="AZ213" i="1"/>
  <c r="BA213" i="1"/>
  <c r="BB213" i="1"/>
  <c r="BC213" i="1"/>
  <c r="AS214" i="1"/>
  <c r="AT214" i="1"/>
  <c r="AU214" i="1"/>
  <c r="AV214" i="1"/>
  <c r="AW214" i="1"/>
  <c r="AX214" i="1"/>
  <c r="AY214" i="1"/>
  <c r="AZ214" i="1"/>
  <c r="BA214" i="1"/>
  <c r="BB214" i="1"/>
  <c r="BC214" i="1"/>
  <c r="AS215" i="1"/>
  <c r="AT215" i="1"/>
  <c r="AU215" i="1"/>
  <c r="AV215" i="1"/>
  <c r="AW215" i="1"/>
  <c r="AX215" i="1"/>
  <c r="AY215" i="1"/>
  <c r="AZ215" i="1"/>
  <c r="BA215" i="1"/>
  <c r="BB215" i="1"/>
  <c r="BC215" i="1"/>
  <c r="AS216" i="1"/>
  <c r="AT216" i="1"/>
  <c r="AU216" i="1"/>
  <c r="AV216" i="1"/>
  <c r="AW216" i="1"/>
  <c r="AX216" i="1"/>
  <c r="AY216" i="1"/>
  <c r="AZ216" i="1"/>
  <c r="BA216" i="1"/>
  <c r="BB216" i="1"/>
  <c r="BC216" i="1"/>
  <c r="AS217" i="1"/>
  <c r="AT217" i="1"/>
  <c r="AU217" i="1"/>
  <c r="AV217" i="1"/>
  <c r="AW217" i="1"/>
  <c r="AX217" i="1"/>
  <c r="AY217" i="1"/>
  <c r="AZ217" i="1"/>
  <c r="BA217" i="1"/>
  <c r="BB217" i="1"/>
  <c r="BC217" i="1"/>
  <c r="AS218" i="1"/>
  <c r="AT218" i="1"/>
  <c r="AU218" i="1"/>
  <c r="AV218" i="1"/>
  <c r="AW218" i="1"/>
  <c r="AX218" i="1"/>
  <c r="AY218" i="1"/>
  <c r="AZ218" i="1"/>
  <c r="BA218" i="1"/>
  <c r="BB218" i="1"/>
  <c r="BC218" i="1"/>
  <c r="AS219" i="1"/>
  <c r="AT219" i="1"/>
  <c r="AU219" i="1"/>
  <c r="AV219" i="1"/>
  <c r="AW219" i="1"/>
  <c r="AX219" i="1"/>
  <c r="AY219" i="1"/>
  <c r="AZ219" i="1"/>
  <c r="BA219" i="1"/>
  <c r="BB219" i="1"/>
  <c r="BC219" i="1"/>
  <c r="AS220" i="1"/>
  <c r="AT220" i="1"/>
  <c r="AU220" i="1"/>
  <c r="AV220" i="1"/>
  <c r="AW220" i="1"/>
  <c r="AX220" i="1"/>
  <c r="AY220" i="1"/>
  <c r="AZ220" i="1"/>
  <c r="BA220" i="1"/>
  <c r="BB220" i="1"/>
  <c r="BC220" i="1"/>
  <c r="AS221" i="1"/>
  <c r="AT221" i="1"/>
  <c r="AU221" i="1"/>
  <c r="AV221" i="1"/>
  <c r="AW221" i="1"/>
  <c r="AX221" i="1"/>
  <c r="AY221" i="1"/>
  <c r="AZ221" i="1"/>
  <c r="BA221" i="1"/>
  <c r="BB221" i="1"/>
  <c r="BC221" i="1"/>
  <c r="AS222" i="1"/>
  <c r="AT222" i="1"/>
  <c r="AU222" i="1"/>
  <c r="AV222" i="1"/>
  <c r="AW222" i="1"/>
  <c r="AX222" i="1"/>
  <c r="AY222" i="1"/>
  <c r="AZ222" i="1"/>
  <c r="BA222" i="1"/>
  <c r="BB222" i="1"/>
  <c r="BC222" i="1"/>
  <c r="AS223" i="1"/>
  <c r="AT223" i="1"/>
  <c r="AU223" i="1"/>
  <c r="AV223" i="1"/>
  <c r="AW223" i="1"/>
  <c r="AX223" i="1"/>
  <c r="AY223" i="1"/>
  <c r="AZ223" i="1"/>
  <c r="BA223" i="1"/>
  <c r="BB223" i="1"/>
  <c r="BC223" i="1"/>
  <c r="AS224" i="1"/>
  <c r="AT224" i="1"/>
  <c r="AU224" i="1"/>
  <c r="AV224" i="1"/>
  <c r="AW224" i="1"/>
  <c r="AX224" i="1"/>
  <c r="AY224" i="1"/>
  <c r="AZ224" i="1"/>
  <c r="BA224" i="1"/>
  <c r="BB224" i="1"/>
  <c r="BC224" i="1"/>
  <c r="AS225" i="1"/>
  <c r="AT225" i="1"/>
  <c r="AU225" i="1"/>
  <c r="AV225" i="1"/>
  <c r="AW225" i="1"/>
  <c r="AX225" i="1"/>
  <c r="AY225" i="1"/>
  <c r="AZ225" i="1"/>
  <c r="BA225" i="1"/>
  <c r="BB225" i="1"/>
  <c r="BC225" i="1"/>
  <c r="AS226" i="1"/>
  <c r="AT226" i="1"/>
  <c r="AU226" i="1"/>
  <c r="AV226" i="1"/>
  <c r="AW226" i="1"/>
  <c r="AX226" i="1"/>
  <c r="AY226" i="1"/>
  <c r="AZ226" i="1"/>
  <c r="BA226" i="1"/>
  <c r="BB226" i="1"/>
  <c r="BC226" i="1"/>
  <c r="AS227" i="1"/>
  <c r="AT227" i="1"/>
  <c r="AU227" i="1"/>
  <c r="AV227" i="1"/>
  <c r="AW227" i="1"/>
  <c r="AX227" i="1"/>
  <c r="AY227" i="1"/>
  <c r="AZ227" i="1"/>
  <c r="BA227" i="1"/>
  <c r="BB227" i="1"/>
  <c r="BC227" i="1"/>
  <c r="AS228" i="1"/>
  <c r="AT228" i="1"/>
  <c r="AU228" i="1"/>
  <c r="AV228" i="1"/>
  <c r="AW228" i="1"/>
  <c r="AX228" i="1"/>
  <c r="AY228" i="1"/>
  <c r="AZ228" i="1"/>
  <c r="BA228" i="1"/>
  <c r="BB228" i="1"/>
  <c r="BC228" i="1"/>
  <c r="AS229" i="1"/>
  <c r="AT229" i="1"/>
  <c r="AU229" i="1"/>
  <c r="AV229" i="1"/>
  <c r="AW229" i="1"/>
  <c r="AX229" i="1"/>
  <c r="AY229" i="1"/>
  <c r="AZ229" i="1"/>
  <c r="BA229" i="1"/>
  <c r="BB229" i="1"/>
  <c r="BC229" i="1"/>
  <c r="AS230" i="1"/>
  <c r="AT230" i="1"/>
  <c r="AU230" i="1"/>
  <c r="AV230" i="1"/>
  <c r="AW230" i="1"/>
  <c r="AX230" i="1"/>
  <c r="AY230" i="1"/>
  <c r="AZ230" i="1"/>
  <c r="BA230" i="1"/>
  <c r="BB230" i="1"/>
  <c r="BC230" i="1"/>
  <c r="AS231" i="1"/>
  <c r="AT231" i="1"/>
  <c r="AU231" i="1"/>
  <c r="AV231" i="1"/>
  <c r="AW231" i="1"/>
  <c r="AX231" i="1"/>
  <c r="AY231" i="1"/>
  <c r="AZ231" i="1"/>
  <c r="BA231" i="1"/>
  <c r="BB231" i="1"/>
  <c r="BC231" i="1"/>
  <c r="AS232" i="1"/>
  <c r="AT232" i="1"/>
  <c r="AU232" i="1"/>
  <c r="AV232" i="1"/>
  <c r="AW232" i="1"/>
  <c r="AX232" i="1"/>
  <c r="AY232" i="1"/>
  <c r="AZ232" i="1"/>
  <c r="BA232" i="1"/>
  <c r="BB232" i="1"/>
  <c r="BC232" i="1"/>
  <c r="AS233" i="1"/>
  <c r="AT233" i="1"/>
  <c r="AU233" i="1"/>
  <c r="AV233" i="1"/>
  <c r="AW233" i="1"/>
  <c r="AX233" i="1"/>
  <c r="AY233" i="1"/>
  <c r="AZ233" i="1"/>
  <c r="BA233" i="1"/>
  <c r="BB233" i="1"/>
  <c r="BC233" i="1"/>
  <c r="AS234" i="1"/>
  <c r="AT234" i="1"/>
  <c r="AU234" i="1"/>
  <c r="AV234" i="1"/>
  <c r="AW234" i="1"/>
  <c r="AX234" i="1"/>
  <c r="AY234" i="1"/>
  <c r="AZ234" i="1"/>
  <c r="BA234" i="1"/>
  <c r="BB234" i="1"/>
  <c r="BC234" i="1"/>
  <c r="AS235" i="1"/>
  <c r="AT235" i="1"/>
  <c r="AU235" i="1"/>
  <c r="AV235" i="1"/>
  <c r="AW235" i="1"/>
  <c r="AX235" i="1"/>
  <c r="AY235" i="1"/>
  <c r="AZ235" i="1"/>
  <c r="BA235" i="1"/>
  <c r="BB235" i="1"/>
  <c r="BC235" i="1"/>
  <c r="AS236" i="1"/>
  <c r="AT236" i="1"/>
  <c r="AU236" i="1"/>
  <c r="AV236" i="1"/>
  <c r="AW236" i="1"/>
  <c r="AX236" i="1"/>
  <c r="AY236" i="1"/>
  <c r="AZ236" i="1"/>
  <c r="BA236" i="1"/>
  <c r="BB236" i="1"/>
  <c r="BC236" i="1"/>
  <c r="AS237" i="1"/>
  <c r="AT237" i="1"/>
  <c r="AU237" i="1"/>
  <c r="AV237" i="1"/>
  <c r="AW237" i="1"/>
  <c r="AX237" i="1"/>
  <c r="AY237" i="1"/>
  <c r="AZ237" i="1"/>
  <c r="BA237" i="1"/>
  <c r="BB237" i="1"/>
  <c r="BC237" i="1"/>
  <c r="AS238" i="1"/>
  <c r="AT238" i="1"/>
  <c r="AU238" i="1"/>
  <c r="AV238" i="1"/>
  <c r="AW238" i="1"/>
  <c r="AX238" i="1"/>
  <c r="AY238" i="1"/>
  <c r="AZ238" i="1"/>
  <c r="BA238" i="1"/>
  <c r="BB238" i="1"/>
  <c r="BC238" i="1"/>
  <c r="AS239" i="1"/>
  <c r="AT239" i="1"/>
  <c r="AU239" i="1"/>
  <c r="AV239" i="1"/>
  <c r="AW239" i="1"/>
  <c r="AX239" i="1"/>
  <c r="AY239" i="1"/>
  <c r="AZ239" i="1"/>
  <c r="BA239" i="1"/>
  <c r="BB239" i="1"/>
  <c r="BC239" i="1"/>
  <c r="AS240" i="1"/>
  <c r="AT240" i="1"/>
  <c r="AU240" i="1"/>
  <c r="AV240" i="1"/>
  <c r="AW240" i="1"/>
  <c r="AX240" i="1"/>
  <c r="AY240" i="1"/>
  <c r="AZ240" i="1"/>
  <c r="BA240" i="1"/>
  <c r="BB240" i="1"/>
  <c r="BC240" i="1"/>
  <c r="AS241" i="1"/>
  <c r="AT241" i="1"/>
  <c r="AU241" i="1"/>
  <c r="AV241" i="1"/>
  <c r="AW241" i="1"/>
  <c r="AX241" i="1"/>
  <c r="AY241" i="1"/>
  <c r="AZ241" i="1"/>
  <c r="BA241" i="1"/>
  <c r="BB241" i="1"/>
  <c r="BC241" i="1"/>
  <c r="AS242" i="1"/>
  <c r="AT242" i="1"/>
  <c r="AU242" i="1"/>
  <c r="AV242" i="1"/>
  <c r="AW242" i="1"/>
  <c r="AX242" i="1"/>
  <c r="AY242" i="1"/>
  <c r="AZ242" i="1"/>
  <c r="BA242" i="1"/>
  <c r="BB242" i="1"/>
  <c r="BC242" i="1"/>
  <c r="AS243" i="1"/>
  <c r="AT243" i="1"/>
  <c r="AU243" i="1"/>
  <c r="AV243" i="1"/>
  <c r="AW243" i="1"/>
  <c r="AX243" i="1"/>
  <c r="AY243" i="1"/>
  <c r="AZ243" i="1"/>
  <c r="BA243" i="1"/>
  <c r="BB243" i="1"/>
  <c r="BC243" i="1"/>
  <c r="AS244" i="1"/>
  <c r="AT244" i="1"/>
  <c r="AU244" i="1"/>
  <c r="AV244" i="1"/>
  <c r="AW244" i="1"/>
  <c r="AX244" i="1"/>
  <c r="AY244" i="1"/>
  <c r="AZ244" i="1"/>
  <c r="BA244" i="1"/>
  <c r="BB244" i="1"/>
  <c r="BC244" i="1"/>
  <c r="AS245" i="1"/>
  <c r="AT245" i="1"/>
  <c r="AU245" i="1"/>
  <c r="AV245" i="1"/>
  <c r="AW245" i="1"/>
  <c r="AX245" i="1"/>
  <c r="AY245" i="1"/>
  <c r="AZ245" i="1"/>
  <c r="BA245" i="1"/>
  <c r="BB245" i="1"/>
  <c r="BC245" i="1"/>
  <c r="AS246" i="1"/>
  <c r="AT246" i="1"/>
  <c r="AU246" i="1"/>
  <c r="AV246" i="1"/>
  <c r="AW246" i="1"/>
  <c r="AX246" i="1"/>
  <c r="AY246" i="1"/>
  <c r="AZ246" i="1"/>
  <c r="BA246" i="1"/>
  <c r="BB246" i="1"/>
  <c r="BC246" i="1"/>
  <c r="AS247" i="1"/>
  <c r="AT247" i="1"/>
  <c r="AU247" i="1"/>
  <c r="AV247" i="1"/>
  <c r="AW247" i="1"/>
  <c r="AX247" i="1"/>
  <c r="AY247" i="1"/>
  <c r="AZ247" i="1"/>
  <c r="BA247" i="1"/>
  <c r="BB247" i="1"/>
  <c r="BC247" i="1"/>
  <c r="AS248" i="1"/>
  <c r="AT248" i="1"/>
  <c r="AU248" i="1"/>
  <c r="AV248" i="1"/>
  <c r="AW248" i="1"/>
  <c r="AX248" i="1"/>
  <c r="AY248" i="1"/>
  <c r="AZ248" i="1"/>
  <c r="BA248" i="1"/>
  <c r="BB248" i="1"/>
  <c r="BC248" i="1"/>
  <c r="AS249" i="1"/>
  <c r="AT249" i="1"/>
  <c r="AU249" i="1"/>
  <c r="AV249" i="1"/>
  <c r="AW249" i="1"/>
  <c r="AX249" i="1"/>
  <c r="AY249" i="1"/>
  <c r="AZ249" i="1"/>
  <c r="BA249" i="1"/>
  <c r="BB249" i="1"/>
  <c r="BC249" i="1"/>
  <c r="AS250" i="1"/>
  <c r="AT250" i="1"/>
  <c r="AU250" i="1"/>
  <c r="AV250" i="1"/>
  <c r="AW250" i="1"/>
  <c r="AX250" i="1"/>
  <c r="AY250" i="1"/>
  <c r="AZ250" i="1"/>
  <c r="BA250" i="1"/>
  <c r="BB250" i="1"/>
  <c r="BC250" i="1"/>
  <c r="AS251" i="1"/>
  <c r="AT251" i="1"/>
  <c r="AU251" i="1"/>
  <c r="AV251" i="1"/>
  <c r="AW251" i="1"/>
  <c r="AX251" i="1"/>
  <c r="AY251" i="1"/>
  <c r="AZ251" i="1"/>
  <c r="BA251" i="1"/>
  <c r="BB251" i="1"/>
  <c r="BC251" i="1"/>
  <c r="AS252" i="1"/>
  <c r="AT252" i="1"/>
  <c r="AU252" i="1"/>
  <c r="AV252" i="1"/>
  <c r="AW252" i="1"/>
  <c r="AX252" i="1"/>
  <c r="AY252" i="1"/>
  <c r="AZ252" i="1"/>
  <c r="BA252" i="1"/>
  <c r="BB252" i="1"/>
  <c r="BC252" i="1"/>
  <c r="AS253" i="1"/>
  <c r="AT253" i="1"/>
  <c r="AU253" i="1"/>
  <c r="AV253" i="1"/>
  <c r="AW253" i="1"/>
  <c r="AX253" i="1"/>
  <c r="AY253" i="1"/>
  <c r="AZ253" i="1"/>
  <c r="BA253" i="1"/>
  <c r="BB253" i="1"/>
  <c r="BC253" i="1"/>
  <c r="AS254" i="1"/>
  <c r="AT254" i="1"/>
  <c r="AU254" i="1"/>
  <c r="AV254" i="1"/>
  <c r="AW254" i="1"/>
  <c r="AX254" i="1"/>
  <c r="AY254" i="1"/>
  <c r="AZ254" i="1"/>
  <c r="BA254" i="1"/>
  <c r="BB254" i="1"/>
  <c r="BC254" i="1"/>
  <c r="AS255" i="1"/>
  <c r="AT255" i="1"/>
  <c r="AU255" i="1"/>
  <c r="AV255" i="1"/>
  <c r="AW255" i="1"/>
  <c r="AX255" i="1"/>
  <c r="AY255" i="1"/>
  <c r="AZ255" i="1"/>
  <c r="BA255" i="1"/>
  <c r="BB255" i="1"/>
  <c r="BC255" i="1"/>
  <c r="AS256" i="1"/>
  <c r="AT256" i="1"/>
  <c r="AU256" i="1"/>
  <c r="AV256" i="1"/>
  <c r="AW256" i="1"/>
  <c r="AX256" i="1"/>
  <c r="AY256" i="1"/>
  <c r="AZ256" i="1"/>
  <c r="BA256" i="1"/>
  <c r="BB256" i="1"/>
  <c r="BC256" i="1"/>
  <c r="AS257" i="1"/>
  <c r="AT257" i="1"/>
  <c r="AU257" i="1"/>
  <c r="AV257" i="1"/>
  <c r="AW257" i="1"/>
  <c r="AX257" i="1"/>
  <c r="AY257" i="1"/>
  <c r="AZ257" i="1"/>
  <c r="BA257" i="1"/>
  <c r="BB257" i="1"/>
  <c r="BC257" i="1"/>
  <c r="AS258" i="1"/>
  <c r="AT258" i="1"/>
  <c r="AU258" i="1"/>
  <c r="AV258" i="1"/>
  <c r="AW258" i="1"/>
  <c r="AX258" i="1"/>
  <c r="AY258" i="1"/>
  <c r="AZ258" i="1"/>
  <c r="BA258" i="1"/>
  <c r="BB258" i="1"/>
  <c r="BC258" i="1"/>
  <c r="AS259" i="1"/>
  <c r="AT259" i="1"/>
  <c r="AU259" i="1"/>
  <c r="AV259" i="1"/>
  <c r="AW259" i="1"/>
  <c r="AX259" i="1"/>
  <c r="AY259" i="1"/>
  <c r="AZ259" i="1"/>
  <c r="BA259" i="1"/>
  <c r="BB259" i="1"/>
  <c r="BC259" i="1"/>
  <c r="AS260" i="1"/>
  <c r="AT260" i="1"/>
  <c r="AU260" i="1"/>
  <c r="AV260" i="1"/>
  <c r="AW260" i="1"/>
  <c r="AX260" i="1"/>
  <c r="AY260" i="1"/>
  <c r="AZ260" i="1"/>
  <c r="BA260" i="1"/>
  <c r="BB260" i="1"/>
  <c r="BC260" i="1"/>
  <c r="AS261" i="1"/>
  <c r="AT261" i="1"/>
  <c r="AU261" i="1"/>
  <c r="AV261" i="1"/>
  <c r="AW261" i="1"/>
  <c r="AX261" i="1"/>
  <c r="AY261" i="1"/>
  <c r="AZ261" i="1"/>
  <c r="BA261" i="1"/>
  <c r="BB261" i="1"/>
  <c r="BC261" i="1"/>
  <c r="AS262" i="1"/>
  <c r="AT262" i="1"/>
  <c r="AU262" i="1"/>
  <c r="AV262" i="1"/>
  <c r="AW262" i="1"/>
  <c r="AX262" i="1"/>
  <c r="AY262" i="1"/>
  <c r="AZ262" i="1"/>
  <c r="BA262" i="1"/>
  <c r="BB262" i="1"/>
  <c r="BC262" i="1"/>
  <c r="AS263" i="1"/>
  <c r="AT263" i="1"/>
  <c r="AU263" i="1"/>
  <c r="AV263" i="1"/>
  <c r="AW263" i="1"/>
  <c r="AX263" i="1"/>
  <c r="AY263" i="1"/>
  <c r="AZ263" i="1"/>
  <c r="BA263" i="1"/>
  <c r="BB263" i="1"/>
  <c r="BC263" i="1"/>
  <c r="AS264" i="1"/>
  <c r="AT264" i="1"/>
  <c r="AU264" i="1"/>
  <c r="AV264" i="1"/>
  <c r="AW264" i="1"/>
  <c r="AX264" i="1"/>
  <c r="AY264" i="1"/>
  <c r="AZ264" i="1"/>
  <c r="BA264" i="1"/>
  <c r="BB264" i="1"/>
  <c r="BC264" i="1"/>
  <c r="AS265" i="1"/>
  <c r="AT265" i="1"/>
  <c r="AU265" i="1"/>
  <c r="AV265" i="1"/>
  <c r="AW265" i="1"/>
  <c r="AX265" i="1"/>
  <c r="AY265" i="1"/>
  <c r="AZ265" i="1"/>
  <c r="BA265" i="1"/>
  <c r="BB265" i="1"/>
  <c r="BC265" i="1"/>
  <c r="AS266" i="1"/>
  <c r="AT266" i="1"/>
  <c r="AU266" i="1"/>
  <c r="AV266" i="1"/>
  <c r="AW266" i="1"/>
  <c r="AX266" i="1"/>
  <c r="AY266" i="1"/>
  <c r="AZ266" i="1"/>
  <c r="BA266" i="1"/>
  <c r="BB266" i="1"/>
  <c r="BC266" i="1"/>
  <c r="AS267" i="1"/>
  <c r="AT267" i="1"/>
  <c r="AU267" i="1"/>
  <c r="AV267" i="1"/>
  <c r="AW267" i="1"/>
  <c r="AX267" i="1"/>
  <c r="AY267" i="1"/>
  <c r="AZ267" i="1"/>
  <c r="BA267" i="1"/>
  <c r="BB267" i="1"/>
  <c r="BC267" i="1"/>
  <c r="AS268" i="1"/>
  <c r="AT268" i="1"/>
  <c r="AU268" i="1"/>
  <c r="AV268" i="1"/>
  <c r="AW268" i="1"/>
  <c r="AX268" i="1"/>
  <c r="AY268" i="1"/>
  <c r="AZ268" i="1"/>
  <c r="BA268" i="1"/>
  <c r="BB268" i="1"/>
  <c r="BC268" i="1"/>
  <c r="AS269" i="1"/>
  <c r="AT269" i="1"/>
  <c r="AU269" i="1"/>
  <c r="AV269" i="1"/>
  <c r="AW269" i="1"/>
  <c r="AX269" i="1"/>
  <c r="AY269" i="1"/>
  <c r="AZ269" i="1"/>
  <c r="BA269" i="1"/>
  <c r="BB269" i="1"/>
  <c r="BC269" i="1"/>
  <c r="AS270" i="1"/>
  <c r="AT270" i="1"/>
  <c r="AU270" i="1"/>
  <c r="AV270" i="1"/>
  <c r="AW270" i="1"/>
  <c r="AX270" i="1"/>
  <c r="AY270" i="1"/>
  <c r="AZ270" i="1"/>
  <c r="BA270" i="1"/>
  <c r="BB270" i="1"/>
  <c r="BC270" i="1"/>
  <c r="AS271" i="1"/>
  <c r="AT271" i="1"/>
  <c r="AU271" i="1"/>
  <c r="AV271" i="1"/>
  <c r="AW271" i="1"/>
  <c r="AX271" i="1"/>
  <c r="AY271" i="1"/>
  <c r="AZ271" i="1"/>
  <c r="BA271" i="1"/>
  <c r="BB271" i="1"/>
  <c r="BC271" i="1"/>
  <c r="AS272" i="1"/>
  <c r="AT272" i="1"/>
  <c r="AU272" i="1"/>
  <c r="AV272" i="1"/>
  <c r="AW272" i="1"/>
  <c r="AX272" i="1"/>
  <c r="AY272" i="1"/>
  <c r="AZ272" i="1"/>
  <c r="BA272" i="1"/>
  <c r="BB272" i="1"/>
  <c r="BC272" i="1"/>
  <c r="AS273" i="1"/>
  <c r="AT273" i="1"/>
  <c r="AU273" i="1"/>
  <c r="AV273" i="1"/>
  <c r="AW273" i="1"/>
  <c r="AX273" i="1"/>
  <c r="AY273" i="1"/>
  <c r="AZ273" i="1"/>
  <c r="BA273" i="1"/>
  <c r="BB273" i="1"/>
  <c r="BC273" i="1"/>
  <c r="AS274" i="1"/>
  <c r="AT274" i="1"/>
  <c r="AU274" i="1"/>
  <c r="AV274" i="1"/>
  <c r="AW274" i="1"/>
  <c r="AX274" i="1"/>
  <c r="AY274" i="1"/>
  <c r="AZ274" i="1"/>
  <c r="BA274" i="1"/>
  <c r="BB274" i="1"/>
  <c r="BC274" i="1"/>
  <c r="AS275" i="1"/>
  <c r="AT275" i="1"/>
  <c r="AU275" i="1"/>
  <c r="AV275" i="1"/>
  <c r="AW275" i="1"/>
  <c r="AX275" i="1"/>
  <c r="AY275" i="1"/>
  <c r="AZ275" i="1"/>
  <c r="BA275" i="1"/>
  <c r="BB275" i="1"/>
  <c r="BC275" i="1"/>
  <c r="AS276" i="1"/>
  <c r="AT276" i="1"/>
  <c r="AU276" i="1"/>
  <c r="AV276" i="1"/>
  <c r="AW276" i="1"/>
  <c r="AX276" i="1"/>
  <c r="AY276" i="1"/>
  <c r="AZ276" i="1"/>
  <c r="BA276" i="1"/>
  <c r="BB276" i="1"/>
  <c r="BC276" i="1"/>
  <c r="AS277" i="1"/>
  <c r="AT277" i="1"/>
  <c r="AU277" i="1"/>
  <c r="AV277" i="1"/>
  <c r="AW277" i="1"/>
  <c r="AX277" i="1"/>
  <c r="AY277" i="1"/>
  <c r="AZ277" i="1"/>
  <c r="BA277" i="1"/>
  <c r="BB277" i="1"/>
  <c r="BC277" i="1"/>
  <c r="AS278" i="1"/>
  <c r="AT278" i="1"/>
  <c r="AU278" i="1"/>
  <c r="AV278" i="1"/>
  <c r="AW278" i="1"/>
  <c r="AX278" i="1"/>
  <c r="AY278" i="1"/>
  <c r="AZ278" i="1"/>
  <c r="BA278" i="1"/>
  <c r="BB278" i="1"/>
  <c r="BC278" i="1"/>
  <c r="AS279" i="1"/>
  <c r="AT279" i="1"/>
  <c r="AU279" i="1"/>
  <c r="AV279" i="1"/>
  <c r="AW279" i="1"/>
  <c r="AX279" i="1"/>
  <c r="AY279" i="1"/>
  <c r="AZ279" i="1"/>
  <c r="BA279" i="1"/>
  <c r="BB279" i="1"/>
  <c r="BC279" i="1"/>
  <c r="AS280" i="1"/>
  <c r="AT280" i="1"/>
  <c r="AU280" i="1"/>
  <c r="AV280" i="1"/>
  <c r="AW280" i="1"/>
  <c r="AX280" i="1"/>
  <c r="AY280" i="1"/>
  <c r="AZ280" i="1"/>
  <c r="BA280" i="1"/>
  <c r="BB280" i="1"/>
  <c r="BC280" i="1"/>
  <c r="AS281" i="1"/>
  <c r="AT281" i="1"/>
  <c r="AU281" i="1"/>
  <c r="AV281" i="1"/>
  <c r="AW281" i="1"/>
  <c r="AX281" i="1"/>
  <c r="AY281" i="1"/>
  <c r="AZ281" i="1"/>
  <c r="BA281" i="1"/>
  <c r="BB281" i="1"/>
  <c r="BC281" i="1"/>
  <c r="AS282" i="1"/>
  <c r="AT282" i="1"/>
  <c r="AU282" i="1"/>
  <c r="AV282" i="1"/>
  <c r="AW282" i="1"/>
  <c r="AX282" i="1"/>
  <c r="AY282" i="1"/>
  <c r="AZ282" i="1"/>
  <c r="BA282" i="1"/>
  <c r="BB282" i="1"/>
  <c r="BC282" i="1"/>
  <c r="AS283" i="1"/>
  <c r="AT283" i="1"/>
  <c r="AU283" i="1"/>
  <c r="AV283" i="1"/>
  <c r="AW283" i="1"/>
  <c r="AX283" i="1"/>
  <c r="AY283" i="1"/>
  <c r="AZ283" i="1"/>
  <c r="BA283" i="1"/>
  <c r="BB283" i="1"/>
  <c r="BC283" i="1"/>
  <c r="AS284" i="1"/>
  <c r="AT284" i="1"/>
  <c r="AU284" i="1"/>
  <c r="AV284" i="1"/>
  <c r="AW284" i="1"/>
  <c r="AX284" i="1"/>
  <c r="AY284" i="1"/>
  <c r="AZ284" i="1"/>
  <c r="BA284" i="1"/>
  <c r="BB284" i="1"/>
  <c r="BC284" i="1"/>
  <c r="AS285" i="1"/>
  <c r="AT285" i="1"/>
  <c r="AU285" i="1"/>
  <c r="AV285" i="1"/>
  <c r="AW285" i="1"/>
  <c r="AX285" i="1"/>
  <c r="AY285" i="1"/>
  <c r="AZ285" i="1"/>
  <c r="BA285" i="1"/>
  <c r="BB285" i="1"/>
  <c r="BC285" i="1"/>
  <c r="AS286" i="1"/>
  <c r="AT286" i="1"/>
  <c r="AU286" i="1"/>
  <c r="AV286" i="1"/>
  <c r="AW286" i="1"/>
  <c r="AX286" i="1"/>
  <c r="AY286" i="1"/>
  <c r="AZ286" i="1"/>
  <c r="BA286" i="1"/>
  <c r="BB286" i="1"/>
  <c r="BC286" i="1"/>
  <c r="AS287" i="1"/>
  <c r="AT287" i="1"/>
  <c r="AU287" i="1"/>
  <c r="AV287" i="1"/>
  <c r="AW287" i="1"/>
  <c r="AX287" i="1"/>
  <c r="AY287" i="1"/>
  <c r="AZ287" i="1"/>
  <c r="BA287" i="1"/>
  <c r="BB287" i="1"/>
  <c r="BC287" i="1"/>
  <c r="AS288" i="1"/>
  <c r="AT288" i="1"/>
  <c r="AU288" i="1"/>
  <c r="AV288" i="1"/>
  <c r="AW288" i="1"/>
  <c r="AX288" i="1"/>
  <c r="AY288" i="1"/>
  <c r="AZ288" i="1"/>
  <c r="BA288" i="1"/>
  <c r="BB288" i="1"/>
  <c r="BC288" i="1"/>
  <c r="AS289" i="1"/>
  <c r="AT289" i="1"/>
  <c r="AU289" i="1"/>
  <c r="AV289" i="1"/>
  <c r="AW289" i="1"/>
  <c r="AX289" i="1"/>
  <c r="AY289" i="1"/>
  <c r="AZ289" i="1"/>
  <c r="BA289" i="1"/>
  <c r="BB289" i="1"/>
  <c r="BC289" i="1"/>
  <c r="AS290" i="1"/>
  <c r="AT290" i="1"/>
  <c r="AU290" i="1"/>
  <c r="AV290" i="1"/>
  <c r="AW290" i="1"/>
  <c r="AX290" i="1"/>
  <c r="AY290" i="1"/>
  <c r="AZ290" i="1"/>
  <c r="BA290" i="1"/>
  <c r="BB290" i="1"/>
  <c r="BC290" i="1"/>
  <c r="AS291" i="1"/>
  <c r="AT291" i="1"/>
  <c r="AU291" i="1"/>
  <c r="AV291" i="1"/>
  <c r="AW291" i="1"/>
  <c r="AX291" i="1"/>
  <c r="AY291" i="1"/>
  <c r="AZ291" i="1"/>
  <c r="BA291" i="1"/>
  <c r="BB291" i="1"/>
  <c r="BC291" i="1"/>
  <c r="AS292" i="1"/>
  <c r="AT292" i="1"/>
  <c r="AU292" i="1"/>
  <c r="AV292" i="1"/>
  <c r="AW292" i="1"/>
  <c r="AX292" i="1"/>
  <c r="AY292" i="1"/>
  <c r="AZ292" i="1"/>
  <c r="BA292" i="1"/>
  <c r="BB292" i="1"/>
  <c r="BC292" i="1"/>
  <c r="AS293" i="1"/>
  <c r="AT293" i="1"/>
  <c r="AU293" i="1"/>
  <c r="AV293" i="1"/>
  <c r="AW293" i="1"/>
  <c r="AX293" i="1"/>
  <c r="AY293" i="1"/>
  <c r="AZ293" i="1"/>
  <c r="BA293" i="1"/>
  <c r="BB293" i="1"/>
  <c r="BC293" i="1"/>
  <c r="AS294" i="1"/>
  <c r="AT294" i="1"/>
  <c r="AU294" i="1"/>
  <c r="AV294" i="1"/>
  <c r="AW294" i="1"/>
  <c r="AX294" i="1"/>
  <c r="AY294" i="1"/>
  <c r="AZ294" i="1"/>
  <c r="BA294" i="1"/>
  <c r="BB294" i="1"/>
  <c r="BC294" i="1"/>
  <c r="AS295" i="1"/>
  <c r="AT295" i="1"/>
  <c r="AU295" i="1"/>
  <c r="AV295" i="1"/>
  <c r="AW295" i="1"/>
  <c r="AX295" i="1"/>
  <c r="AY295" i="1"/>
  <c r="AZ295" i="1"/>
  <c r="BA295" i="1"/>
  <c r="BB295" i="1"/>
  <c r="BC295" i="1"/>
  <c r="AS296" i="1"/>
  <c r="AT296" i="1"/>
  <c r="AU296" i="1"/>
  <c r="AV296" i="1"/>
  <c r="AW296" i="1"/>
  <c r="AX296" i="1"/>
  <c r="AY296" i="1"/>
  <c r="AZ296" i="1"/>
  <c r="BA296" i="1"/>
  <c r="BB296" i="1"/>
  <c r="BC296" i="1"/>
  <c r="AS297" i="1"/>
  <c r="AT297" i="1"/>
  <c r="AU297" i="1"/>
  <c r="AV297" i="1"/>
  <c r="AW297" i="1"/>
  <c r="AX297" i="1"/>
  <c r="AY297" i="1"/>
  <c r="AZ297" i="1"/>
  <c r="BA297" i="1"/>
  <c r="BB297" i="1"/>
  <c r="BC297" i="1"/>
  <c r="AS298" i="1"/>
  <c r="AT298" i="1"/>
  <c r="AU298" i="1"/>
  <c r="AV298" i="1"/>
  <c r="AW298" i="1"/>
  <c r="AX298" i="1"/>
  <c r="AY298" i="1"/>
  <c r="AZ298" i="1"/>
  <c r="BA298" i="1"/>
  <c r="BB298" i="1"/>
  <c r="BC298" i="1"/>
  <c r="AS299" i="1"/>
  <c r="AT299" i="1"/>
  <c r="AU299" i="1"/>
  <c r="AV299" i="1"/>
  <c r="AW299" i="1"/>
  <c r="AX299" i="1"/>
  <c r="AY299" i="1"/>
  <c r="AZ299" i="1"/>
  <c r="BA299" i="1"/>
  <c r="BB299" i="1"/>
  <c r="BC299" i="1"/>
  <c r="AS300" i="1"/>
  <c r="AT300" i="1"/>
  <c r="AU300" i="1"/>
  <c r="AV300" i="1"/>
  <c r="AW300" i="1"/>
  <c r="AX300" i="1"/>
  <c r="AY300" i="1"/>
  <c r="AZ300" i="1"/>
  <c r="BA300" i="1"/>
  <c r="BB300" i="1"/>
  <c r="BC300" i="1"/>
  <c r="AS301" i="1"/>
  <c r="AT301" i="1"/>
  <c r="AU301" i="1"/>
  <c r="AV301" i="1"/>
  <c r="AW301" i="1"/>
  <c r="AX301" i="1"/>
  <c r="AY301" i="1"/>
  <c r="AZ301" i="1"/>
  <c r="BA301" i="1"/>
  <c r="BB301" i="1"/>
  <c r="BC301" i="1"/>
  <c r="AS302" i="1"/>
  <c r="AT302" i="1"/>
  <c r="AU302" i="1"/>
  <c r="AV302" i="1"/>
  <c r="AW302" i="1"/>
  <c r="AX302" i="1"/>
  <c r="AY302" i="1"/>
  <c r="AZ302" i="1"/>
  <c r="BA302" i="1"/>
  <c r="BB302" i="1"/>
  <c r="BC302" i="1"/>
  <c r="AS303" i="1"/>
  <c r="AT303" i="1"/>
  <c r="AU303" i="1"/>
  <c r="AV303" i="1"/>
  <c r="AW303" i="1"/>
  <c r="AX303" i="1"/>
  <c r="AY303" i="1"/>
  <c r="AZ303" i="1"/>
  <c r="BA303" i="1"/>
  <c r="BB303" i="1"/>
  <c r="BC303" i="1"/>
  <c r="AS304" i="1"/>
  <c r="AT304" i="1"/>
  <c r="AU304" i="1"/>
  <c r="AV304" i="1"/>
  <c r="AW304" i="1"/>
  <c r="AX304" i="1"/>
  <c r="AY304" i="1"/>
  <c r="AZ304" i="1"/>
  <c r="BA304" i="1"/>
  <c r="BB304" i="1"/>
  <c r="BC304" i="1"/>
  <c r="AS305" i="1"/>
  <c r="AT305" i="1"/>
  <c r="AU305" i="1"/>
  <c r="AV305" i="1"/>
  <c r="AW305" i="1"/>
  <c r="AX305" i="1"/>
  <c r="AY305" i="1"/>
  <c r="AZ305" i="1"/>
  <c r="BA305" i="1"/>
  <c r="BB305" i="1"/>
  <c r="BC305" i="1"/>
  <c r="AS306" i="1"/>
  <c r="AT306" i="1"/>
  <c r="AU306" i="1"/>
  <c r="AV306" i="1"/>
  <c r="AW306" i="1"/>
  <c r="AX306" i="1"/>
  <c r="AY306" i="1"/>
  <c r="AZ306" i="1"/>
  <c r="BA306" i="1"/>
  <c r="BB306" i="1"/>
  <c r="BC306" i="1"/>
  <c r="AS307" i="1"/>
  <c r="AT307" i="1"/>
  <c r="AU307" i="1"/>
  <c r="AV307" i="1"/>
  <c r="AW307" i="1"/>
  <c r="AX307" i="1"/>
  <c r="AY307" i="1"/>
  <c r="AZ307" i="1"/>
  <c r="BA307" i="1"/>
  <c r="BB307" i="1"/>
  <c r="BC307" i="1"/>
  <c r="AS308" i="1"/>
  <c r="AT308" i="1"/>
  <c r="AU308" i="1"/>
  <c r="AV308" i="1"/>
  <c r="AW308" i="1"/>
  <c r="AX308" i="1"/>
  <c r="AY308" i="1"/>
  <c r="AZ308" i="1"/>
  <c r="BA308" i="1"/>
  <c r="BB308" i="1"/>
  <c r="BC308" i="1"/>
  <c r="AS309" i="1"/>
  <c r="AT309" i="1"/>
  <c r="AU309" i="1"/>
  <c r="AV309" i="1"/>
  <c r="AW309" i="1"/>
  <c r="AX309" i="1"/>
  <c r="AY309" i="1"/>
  <c r="AZ309" i="1"/>
  <c r="BA309" i="1"/>
  <c r="BB309" i="1"/>
  <c r="BC309" i="1"/>
  <c r="AS310" i="1"/>
  <c r="AT310" i="1"/>
  <c r="AU310" i="1"/>
  <c r="AV310" i="1"/>
  <c r="AW310" i="1"/>
  <c r="AX310" i="1"/>
  <c r="AY310" i="1"/>
  <c r="AZ310" i="1"/>
  <c r="BA310" i="1"/>
  <c r="BB310" i="1"/>
  <c r="BC310" i="1"/>
  <c r="AS311" i="1"/>
  <c r="AT311" i="1"/>
  <c r="AU311" i="1"/>
  <c r="AV311" i="1"/>
  <c r="AW311" i="1"/>
  <c r="AX311" i="1"/>
  <c r="AY311" i="1"/>
  <c r="AZ311" i="1"/>
  <c r="BA311" i="1"/>
  <c r="BB311" i="1"/>
  <c r="BC311" i="1"/>
  <c r="AS312" i="1"/>
  <c r="AT312" i="1"/>
  <c r="AU312" i="1"/>
  <c r="AV312" i="1"/>
  <c r="AW312" i="1"/>
  <c r="AX312" i="1"/>
  <c r="AY312" i="1"/>
  <c r="AZ312" i="1"/>
  <c r="BA312" i="1"/>
  <c r="BB312" i="1"/>
  <c r="BC312" i="1"/>
  <c r="AS313" i="1"/>
  <c r="AT313" i="1"/>
  <c r="AU313" i="1"/>
  <c r="AV313" i="1"/>
  <c r="AW313" i="1"/>
  <c r="AX313" i="1"/>
  <c r="AY313" i="1"/>
  <c r="AZ313" i="1"/>
  <c r="BA313" i="1"/>
  <c r="BB313" i="1"/>
  <c r="BC313" i="1"/>
  <c r="AS314" i="1"/>
  <c r="AT314" i="1"/>
  <c r="AU314" i="1"/>
  <c r="AV314" i="1"/>
  <c r="AW314" i="1"/>
  <c r="AX314" i="1"/>
  <c r="AY314" i="1"/>
  <c r="AZ314" i="1"/>
  <c r="BA314" i="1"/>
  <c r="BB314" i="1"/>
  <c r="BC314" i="1"/>
  <c r="AS315" i="1"/>
  <c r="AT315" i="1"/>
  <c r="AU315" i="1"/>
  <c r="AV315" i="1"/>
  <c r="AW315" i="1"/>
  <c r="AX315" i="1"/>
  <c r="AY315" i="1"/>
  <c r="AZ315" i="1"/>
  <c r="BA315" i="1"/>
  <c r="BB315" i="1"/>
  <c r="BC315" i="1"/>
  <c r="AS316" i="1"/>
  <c r="AT316" i="1"/>
  <c r="AU316" i="1"/>
  <c r="AV316" i="1"/>
  <c r="AW316" i="1"/>
  <c r="AX316" i="1"/>
  <c r="AY316" i="1"/>
  <c r="AZ316" i="1"/>
  <c r="BA316" i="1"/>
  <c r="BB316" i="1"/>
  <c r="BC316" i="1"/>
  <c r="AS317" i="1"/>
  <c r="AT317" i="1"/>
  <c r="AU317" i="1"/>
  <c r="AV317" i="1"/>
  <c r="AW317" i="1"/>
  <c r="AX317" i="1"/>
  <c r="AY317" i="1"/>
  <c r="AZ317" i="1"/>
  <c r="BA317" i="1"/>
  <c r="BB317" i="1"/>
  <c r="BC317" i="1"/>
  <c r="AS318" i="1"/>
  <c r="AT318" i="1"/>
  <c r="AU318" i="1"/>
  <c r="AV318" i="1"/>
  <c r="AW318" i="1"/>
  <c r="AX318" i="1"/>
  <c r="AY318" i="1"/>
  <c r="AZ318" i="1"/>
  <c r="BA318" i="1"/>
  <c r="BB318" i="1"/>
  <c r="BC318" i="1"/>
  <c r="AS319" i="1"/>
  <c r="AT319" i="1"/>
  <c r="AU319" i="1"/>
  <c r="AV319" i="1"/>
  <c r="AW319" i="1"/>
  <c r="AX319" i="1"/>
  <c r="AY319" i="1"/>
  <c r="AZ319" i="1"/>
  <c r="BA319" i="1"/>
  <c r="BB319" i="1"/>
  <c r="BC319" i="1"/>
  <c r="AS320" i="1"/>
  <c r="AT320" i="1"/>
  <c r="AU320" i="1"/>
  <c r="AV320" i="1"/>
  <c r="AW320" i="1"/>
  <c r="AX320" i="1"/>
  <c r="AY320" i="1"/>
  <c r="AZ320" i="1"/>
  <c r="BA320" i="1"/>
  <c r="BB320" i="1"/>
  <c r="BC320" i="1"/>
  <c r="AS321" i="1"/>
  <c r="AT321" i="1"/>
  <c r="AU321" i="1"/>
  <c r="AV321" i="1"/>
  <c r="AW321" i="1"/>
  <c r="AX321" i="1"/>
  <c r="AY321" i="1"/>
  <c r="AZ321" i="1"/>
  <c r="BA321" i="1"/>
  <c r="BB321" i="1"/>
  <c r="BC321" i="1"/>
  <c r="AS322" i="1"/>
  <c r="AT322" i="1"/>
  <c r="AU322" i="1"/>
  <c r="AV322" i="1"/>
  <c r="AW322" i="1"/>
  <c r="AX322" i="1"/>
  <c r="AY322" i="1"/>
  <c r="AZ322" i="1"/>
  <c r="BA322" i="1"/>
  <c r="BB322" i="1"/>
  <c r="BC322" i="1"/>
  <c r="AS323" i="1"/>
  <c r="AT323" i="1"/>
  <c r="AU323" i="1"/>
  <c r="AV323" i="1"/>
  <c r="AW323" i="1"/>
  <c r="AX323" i="1"/>
  <c r="AY323" i="1"/>
  <c r="AZ323" i="1"/>
  <c r="BA323" i="1"/>
  <c r="BB323" i="1"/>
  <c r="BC323" i="1"/>
  <c r="AS324" i="1"/>
  <c r="AT324" i="1"/>
  <c r="AU324" i="1"/>
  <c r="AV324" i="1"/>
  <c r="AW324" i="1"/>
  <c r="AX324" i="1"/>
  <c r="AY324" i="1"/>
  <c r="AZ324" i="1"/>
  <c r="BA324" i="1"/>
  <c r="BB324" i="1"/>
  <c r="BC324" i="1"/>
  <c r="AS325" i="1"/>
  <c r="AT325" i="1"/>
  <c r="AU325" i="1"/>
  <c r="AV325" i="1"/>
  <c r="AW325" i="1"/>
  <c r="AX325" i="1"/>
  <c r="AY325" i="1"/>
  <c r="AZ325" i="1"/>
  <c r="BA325" i="1"/>
  <c r="BB325" i="1"/>
  <c r="BC325" i="1"/>
  <c r="AS326" i="1"/>
  <c r="AT326" i="1"/>
  <c r="AU326" i="1"/>
  <c r="AV326" i="1"/>
  <c r="AW326" i="1"/>
  <c r="AX326" i="1"/>
  <c r="AY326" i="1"/>
  <c r="AZ326" i="1"/>
  <c r="BA326" i="1"/>
  <c r="BB326" i="1"/>
  <c r="BC326" i="1"/>
  <c r="AS327" i="1"/>
  <c r="AT327" i="1"/>
  <c r="AU327" i="1"/>
  <c r="AV327" i="1"/>
  <c r="AW327" i="1"/>
  <c r="AX327" i="1"/>
  <c r="AY327" i="1"/>
  <c r="AZ327" i="1"/>
  <c r="BA327" i="1"/>
  <c r="BB327" i="1"/>
  <c r="BC327" i="1"/>
  <c r="AS328" i="1"/>
  <c r="AT328" i="1"/>
  <c r="AU328" i="1"/>
  <c r="AV328" i="1"/>
  <c r="AW328" i="1"/>
  <c r="AX328" i="1"/>
  <c r="AY328" i="1"/>
  <c r="AZ328" i="1"/>
  <c r="BA328" i="1"/>
  <c r="BB328" i="1"/>
  <c r="BC328" i="1"/>
  <c r="AS329" i="1"/>
  <c r="AT329" i="1"/>
  <c r="AU329" i="1"/>
  <c r="AV329" i="1"/>
  <c r="AW329" i="1"/>
  <c r="AX329" i="1"/>
  <c r="AY329" i="1"/>
  <c r="AZ329" i="1"/>
  <c r="BA329" i="1"/>
  <c r="BB329" i="1"/>
  <c r="BC329" i="1"/>
  <c r="AS330" i="1"/>
  <c r="AT330" i="1"/>
  <c r="AU330" i="1"/>
  <c r="AV330" i="1"/>
  <c r="AW330" i="1"/>
  <c r="AX330" i="1"/>
  <c r="AY330" i="1"/>
  <c r="AZ330" i="1"/>
  <c r="BA330" i="1"/>
  <c r="BB330" i="1"/>
  <c r="BC330" i="1"/>
  <c r="AS331" i="1"/>
  <c r="AT331" i="1"/>
  <c r="AU331" i="1"/>
  <c r="AV331" i="1"/>
  <c r="AW331" i="1"/>
  <c r="AX331" i="1"/>
  <c r="AY331" i="1"/>
  <c r="AZ331" i="1"/>
  <c r="BA331" i="1"/>
  <c r="BB331" i="1"/>
  <c r="BC331" i="1"/>
  <c r="AS332" i="1"/>
  <c r="AT332" i="1"/>
  <c r="AU332" i="1"/>
  <c r="AV332" i="1"/>
  <c r="AW332" i="1"/>
  <c r="AX332" i="1"/>
  <c r="AY332" i="1"/>
  <c r="AZ332" i="1"/>
  <c r="BA332" i="1"/>
  <c r="BB332" i="1"/>
  <c r="BC332" i="1"/>
  <c r="AS333" i="1"/>
  <c r="AT333" i="1"/>
  <c r="AU333" i="1"/>
  <c r="AV333" i="1"/>
  <c r="AW333" i="1"/>
  <c r="AX333" i="1"/>
  <c r="AY333" i="1"/>
  <c r="AZ333" i="1"/>
  <c r="BA333" i="1"/>
  <c r="BB333" i="1"/>
  <c r="BC333" i="1"/>
  <c r="AS334" i="1"/>
  <c r="AT334" i="1"/>
  <c r="AU334" i="1"/>
  <c r="AV334" i="1"/>
  <c r="AW334" i="1"/>
  <c r="AX334" i="1"/>
  <c r="AY334" i="1"/>
  <c r="AZ334" i="1"/>
  <c r="BA334" i="1"/>
  <c r="BB334" i="1"/>
  <c r="BC334" i="1"/>
  <c r="AS335" i="1"/>
  <c r="AT335" i="1"/>
  <c r="AU335" i="1"/>
  <c r="AV335" i="1"/>
  <c r="AW335" i="1"/>
  <c r="AX335" i="1"/>
  <c r="AY335" i="1"/>
  <c r="AZ335" i="1"/>
  <c r="BA335" i="1"/>
  <c r="BB335" i="1"/>
  <c r="BC335" i="1"/>
  <c r="AS336" i="1"/>
  <c r="AT336" i="1"/>
  <c r="AU336" i="1"/>
  <c r="AV336" i="1"/>
  <c r="AW336" i="1"/>
  <c r="AX336" i="1"/>
  <c r="AY336" i="1"/>
  <c r="AZ336" i="1"/>
  <c r="BA336" i="1"/>
  <c r="BB336" i="1"/>
  <c r="BC336" i="1"/>
  <c r="AS337" i="1"/>
  <c r="AT337" i="1"/>
  <c r="AU337" i="1"/>
  <c r="AV337" i="1"/>
  <c r="AW337" i="1"/>
  <c r="AX337" i="1"/>
  <c r="AY337" i="1"/>
  <c r="AZ337" i="1"/>
  <c r="BA337" i="1"/>
  <c r="BB337" i="1"/>
  <c r="BC337" i="1"/>
  <c r="AS338" i="1"/>
  <c r="AT338" i="1"/>
  <c r="AU338" i="1"/>
  <c r="AV338" i="1"/>
  <c r="AW338" i="1"/>
  <c r="AX338" i="1"/>
  <c r="AY338" i="1"/>
  <c r="AZ338" i="1"/>
  <c r="BA338" i="1"/>
  <c r="BB338" i="1"/>
  <c r="BC338" i="1"/>
  <c r="AS339" i="1"/>
  <c r="AT339" i="1"/>
  <c r="AU339" i="1"/>
  <c r="AV339" i="1"/>
  <c r="AW339" i="1"/>
  <c r="AX339" i="1"/>
  <c r="AY339" i="1"/>
  <c r="AZ339" i="1"/>
  <c r="BA339" i="1"/>
  <c r="BB339" i="1"/>
  <c r="BC339" i="1"/>
  <c r="AS340" i="1"/>
  <c r="AT340" i="1"/>
  <c r="AU340" i="1"/>
  <c r="AV340" i="1"/>
  <c r="AW340" i="1"/>
  <c r="AX340" i="1"/>
  <c r="AY340" i="1"/>
  <c r="AZ340" i="1"/>
  <c r="BA340" i="1"/>
  <c r="BB340" i="1"/>
  <c r="BC340" i="1"/>
  <c r="AS341" i="1"/>
  <c r="AT341" i="1"/>
  <c r="AU341" i="1"/>
  <c r="AV341" i="1"/>
  <c r="AW341" i="1"/>
  <c r="AX341" i="1"/>
  <c r="AY341" i="1"/>
  <c r="AZ341" i="1"/>
  <c r="BA341" i="1"/>
  <c r="BB341" i="1"/>
  <c r="BC341" i="1"/>
  <c r="AS342" i="1"/>
  <c r="AT342" i="1"/>
  <c r="AU342" i="1"/>
  <c r="AV342" i="1"/>
  <c r="AW342" i="1"/>
  <c r="AX342" i="1"/>
  <c r="AY342" i="1"/>
  <c r="AZ342" i="1"/>
  <c r="BA342" i="1"/>
  <c r="BB342" i="1"/>
  <c r="BC342" i="1"/>
  <c r="AS343" i="1"/>
  <c r="AT343" i="1"/>
  <c r="AU343" i="1"/>
  <c r="AV343" i="1"/>
  <c r="AW343" i="1"/>
  <c r="AX343" i="1"/>
  <c r="AY343" i="1"/>
  <c r="AZ343" i="1"/>
  <c r="BA343" i="1"/>
  <c r="BB343" i="1"/>
  <c r="BC343" i="1"/>
  <c r="AS344" i="1"/>
  <c r="AT344" i="1"/>
  <c r="AU344" i="1"/>
  <c r="AV344" i="1"/>
  <c r="AW344" i="1"/>
  <c r="AX344" i="1"/>
  <c r="AY344" i="1"/>
  <c r="AZ344" i="1"/>
  <c r="BA344" i="1"/>
  <c r="BB344" i="1"/>
  <c r="BC344" i="1"/>
  <c r="AS345" i="1"/>
  <c r="AT345" i="1"/>
  <c r="AU345" i="1"/>
  <c r="AV345" i="1"/>
  <c r="AW345" i="1"/>
  <c r="AX345" i="1"/>
  <c r="AY345" i="1"/>
  <c r="AZ345" i="1"/>
  <c r="BA345" i="1"/>
  <c r="BB345" i="1"/>
  <c r="BC345" i="1"/>
  <c r="AS346" i="1"/>
  <c r="AT346" i="1"/>
  <c r="AU346" i="1"/>
  <c r="AV346" i="1"/>
  <c r="AW346" i="1"/>
  <c r="AX346" i="1"/>
  <c r="AY346" i="1"/>
  <c r="AZ346" i="1"/>
  <c r="BA346" i="1"/>
  <c r="BB346" i="1"/>
  <c r="BC346" i="1"/>
  <c r="AS347" i="1"/>
  <c r="AT347" i="1"/>
  <c r="AU347" i="1"/>
  <c r="AV347" i="1"/>
  <c r="AW347" i="1"/>
  <c r="AX347" i="1"/>
  <c r="AY347" i="1"/>
  <c r="AZ347" i="1"/>
  <c r="BA347" i="1"/>
  <c r="BB347" i="1"/>
  <c r="BC347" i="1"/>
  <c r="AS348" i="1"/>
  <c r="AT348" i="1"/>
  <c r="AU348" i="1"/>
  <c r="AV348" i="1"/>
  <c r="AW348" i="1"/>
  <c r="AX348" i="1"/>
  <c r="AY348" i="1"/>
  <c r="AZ348" i="1"/>
  <c r="BA348" i="1"/>
  <c r="BB348" i="1"/>
  <c r="BC348" i="1"/>
  <c r="AS349" i="1"/>
  <c r="AT349" i="1"/>
  <c r="AU349" i="1"/>
  <c r="AV349" i="1"/>
  <c r="AW349" i="1"/>
  <c r="AX349" i="1"/>
  <c r="AY349" i="1"/>
  <c r="AZ349" i="1"/>
  <c r="BA349" i="1"/>
  <c r="BB349" i="1"/>
  <c r="BC349" i="1"/>
  <c r="AS350" i="1"/>
  <c r="AT350" i="1"/>
  <c r="AU350" i="1"/>
  <c r="AV350" i="1"/>
  <c r="AW350" i="1"/>
  <c r="AX350" i="1"/>
  <c r="AY350" i="1"/>
  <c r="AZ350" i="1"/>
  <c r="BA350" i="1"/>
  <c r="BB350" i="1"/>
  <c r="BC350" i="1"/>
  <c r="AS351" i="1"/>
  <c r="AT351" i="1"/>
  <c r="AU351" i="1"/>
  <c r="AV351" i="1"/>
  <c r="AW351" i="1"/>
  <c r="AX351" i="1"/>
  <c r="AY351" i="1"/>
  <c r="AZ351" i="1"/>
  <c r="BA351" i="1"/>
  <c r="BB351" i="1"/>
  <c r="BC351" i="1"/>
  <c r="AS352" i="1"/>
  <c r="AT352" i="1"/>
  <c r="AU352" i="1"/>
  <c r="AV352" i="1"/>
  <c r="AW352" i="1"/>
  <c r="AX352" i="1"/>
  <c r="AY352" i="1"/>
  <c r="AZ352" i="1"/>
  <c r="BA352" i="1"/>
  <c r="BB352" i="1"/>
  <c r="BC352" i="1"/>
  <c r="AS353" i="1"/>
  <c r="AT353" i="1"/>
  <c r="AU353" i="1"/>
  <c r="AV353" i="1"/>
  <c r="AW353" i="1"/>
  <c r="AX353" i="1"/>
  <c r="AY353" i="1"/>
  <c r="AZ353" i="1"/>
  <c r="BA353" i="1"/>
  <c r="BB353" i="1"/>
  <c r="BC353" i="1"/>
  <c r="AS354" i="1"/>
  <c r="AT354" i="1"/>
  <c r="AU354" i="1"/>
  <c r="AV354" i="1"/>
  <c r="AW354" i="1"/>
  <c r="AX354" i="1"/>
  <c r="AY354" i="1"/>
  <c r="AZ354" i="1"/>
  <c r="BA354" i="1"/>
  <c r="BB354" i="1"/>
  <c r="BC354" i="1"/>
  <c r="AS355" i="1"/>
  <c r="AT355" i="1"/>
  <c r="AU355" i="1"/>
  <c r="AV355" i="1"/>
  <c r="AW355" i="1"/>
  <c r="AX355" i="1"/>
  <c r="AY355" i="1"/>
  <c r="AZ355" i="1"/>
  <c r="BA355" i="1"/>
  <c r="BB355" i="1"/>
  <c r="BC355" i="1"/>
  <c r="AS356" i="1"/>
  <c r="AT356" i="1"/>
  <c r="AU356" i="1"/>
  <c r="AV356" i="1"/>
  <c r="AW356" i="1"/>
  <c r="AX356" i="1"/>
  <c r="AY356" i="1"/>
  <c r="AZ356" i="1"/>
  <c r="BA356" i="1"/>
  <c r="BB356" i="1"/>
  <c r="BC356" i="1"/>
  <c r="AS357" i="1"/>
  <c r="AT357" i="1"/>
  <c r="AU357" i="1"/>
  <c r="AV357" i="1"/>
  <c r="AW357" i="1"/>
  <c r="AX357" i="1"/>
  <c r="AY357" i="1"/>
  <c r="AZ357" i="1"/>
  <c r="BA357" i="1"/>
  <c r="BB357" i="1"/>
  <c r="BC357" i="1"/>
  <c r="AS358" i="1"/>
  <c r="AT358" i="1"/>
  <c r="AU358" i="1"/>
  <c r="AV358" i="1"/>
  <c r="AW358" i="1"/>
  <c r="AX358" i="1"/>
  <c r="AY358" i="1"/>
  <c r="AZ358" i="1"/>
  <c r="BA358" i="1"/>
  <c r="BB358" i="1"/>
  <c r="BC358" i="1"/>
  <c r="AS359" i="1"/>
  <c r="AT359" i="1"/>
  <c r="AU359" i="1"/>
  <c r="AV359" i="1"/>
  <c r="AW359" i="1"/>
  <c r="AX359" i="1"/>
  <c r="AY359" i="1"/>
  <c r="AZ359" i="1"/>
  <c r="BA359" i="1"/>
  <c r="BB359" i="1"/>
  <c r="BC359" i="1"/>
  <c r="AS360" i="1"/>
  <c r="AT360" i="1"/>
  <c r="AU360" i="1"/>
  <c r="AV360" i="1"/>
  <c r="AW360" i="1"/>
  <c r="AX360" i="1"/>
  <c r="AY360" i="1"/>
  <c r="AZ360" i="1"/>
  <c r="BA360" i="1"/>
  <c r="BB360" i="1"/>
  <c r="BC360" i="1"/>
  <c r="AS361" i="1"/>
  <c r="AT361" i="1"/>
  <c r="AU361" i="1"/>
  <c r="AV361" i="1"/>
  <c r="AW361" i="1"/>
  <c r="AX361" i="1"/>
  <c r="AY361" i="1"/>
  <c r="AZ361" i="1"/>
  <c r="BA361" i="1"/>
  <c r="BB361" i="1"/>
  <c r="BC361" i="1"/>
  <c r="AS362" i="1"/>
  <c r="AT362" i="1"/>
  <c r="AU362" i="1"/>
  <c r="AV362" i="1"/>
  <c r="AW362" i="1"/>
  <c r="AX362" i="1"/>
  <c r="AY362" i="1"/>
  <c r="AZ362" i="1"/>
  <c r="BA362" i="1"/>
  <c r="BB362" i="1"/>
  <c r="BC362" i="1"/>
  <c r="AS363" i="1"/>
  <c r="AT363" i="1"/>
  <c r="AU363" i="1"/>
  <c r="AV363" i="1"/>
  <c r="AW363" i="1"/>
  <c r="AX363" i="1"/>
  <c r="AY363" i="1"/>
  <c r="AZ363" i="1"/>
  <c r="BA363" i="1"/>
  <c r="BB363" i="1"/>
  <c r="BC363" i="1"/>
  <c r="AS364" i="1"/>
  <c r="AT364" i="1"/>
  <c r="AU364" i="1"/>
  <c r="AV364" i="1"/>
  <c r="AW364" i="1"/>
  <c r="AX364" i="1"/>
  <c r="AY364" i="1"/>
  <c r="AZ364" i="1"/>
  <c r="BA364" i="1"/>
  <c r="BB364" i="1"/>
  <c r="BC364" i="1"/>
  <c r="AS365" i="1"/>
  <c r="AT365" i="1"/>
  <c r="AU365" i="1"/>
  <c r="AV365" i="1"/>
  <c r="AW365" i="1"/>
  <c r="AX365" i="1"/>
  <c r="AY365" i="1"/>
  <c r="AZ365" i="1"/>
  <c r="BA365" i="1"/>
  <c r="BB365" i="1"/>
  <c r="BC365" i="1"/>
  <c r="AS366" i="1"/>
  <c r="AT366" i="1"/>
  <c r="AU366" i="1"/>
  <c r="AV366" i="1"/>
  <c r="AW366" i="1"/>
  <c r="AX366" i="1"/>
  <c r="AY366" i="1"/>
  <c r="AZ366" i="1"/>
  <c r="BA366" i="1"/>
  <c r="BB366" i="1"/>
  <c r="BC366" i="1"/>
  <c r="AS367" i="1"/>
  <c r="AT367" i="1"/>
  <c r="AU367" i="1"/>
  <c r="AV367" i="1"/>
  <c r="AW367" i="1"/>
  <c r="AX367" i="1"/>
  <c r="AY367" i="1"/>
  <c r="AZ367" i="1"/>
  <c r="BA367" i="1"/>
  <c r="BB367" i="1"/>
  <c r="BC367" i="1"/>
  <c r="AS368" i="1"/>
  <c r="AT368" i="1"/>
  <c r="AU368" i="1"/>
  <c r="AV368" i="1"/>
  <c r="AW368" i="1"/>
  <c r="AX368" i="1"/>
  <c r="AY368" i="1"/>
  <c r="AZ368" i="1"/>
  <c r="BA368" i="1"/>
  <c r="BB368" i="1"/>
  <c r="BC368" i="1"/>
  <c r="AS369" i="1"/>
  <c r="AT369" i="1"/>
  <c r="AU369" i="1"/>
  <c r="AV369" i="1"/>
  <c r="AW369" i="1"/>
  <c r="AX369" i="1"/>
  <c r="AY369" i="1"/>
  <c r="AZ369" i="1"/>
  <c r="BA369" i="1"/>
  <c r="BB369" i="1"/>
  <c r="BC369" i="1"/>
  <c r="AS370" i="1"/>
  <c r="AT370" i="1"/>
  <c r="AU370" i="1"/>
  <c r="AV370" i="1"/>
  <c r="AW370" i="1"/>
  <c r="AX370" i="1"/>
  <c r="AY370" i="1"/>
  <c r="AZ370" i="1"/>
  <c r="BA370" i="1"/>
  <c r="BB370" i="1"/>
  <c r="BC370" i="1"/>
  <c r="AS371" i="1"/>
  <c r="AT371" i="1"/>
  <c r="AU371" i="1"/>
  <c r="AV371" i="1"/>
  <c r="AW371" i="1"/>
  <c r="AX371" i="1"/>
  <c r="AY371" i="1"/>
  <c r="AZ371" i="1"/>
  <c r="BA371" i="1"/>
  <c r="BB371" i="1"/>
  <c r="BC371" i="1"/>
  <c r="AS372" i="1"/>
  <c r="AT372" i="1"/>
  <c r="AU372" i="1"/>
  <c r="AV372" i="1"/>
  <c r="AW372" i="1"/>
  <c r="AX372" i="1"/>
  <c r="AY372" i="1"/>
  <c r="AZ372" i="1"/>
  <c r="BA372" i="1"/>
  <c r="BB372" i="1"/>
  <c r="BC372" i="1"/>
  <c r="AS373" i="1"/>
  <c r="AT373" i="1"/>
  <c r="AU373" i="1"/>
  <c r="AV373" i="1"/>
  <c r="AW373" i="1"/>
  <c r="AX373" i="1"/>
  <c r="AY373" i="1"/>
  <c r="AZ373" i="1"/>
  <c r="BA373" i="1"/>
  <c r="BB373" i="1"/>
  <c r="BC373" i="1"/>
  <c r="AS374" i="1"/>
  <c r="AT374" i="1"/>
  <c r="AU374" i="1"/>
  <c r="AV374" i="1"/>
  <c r="AW374" i="1"/>
  <c r="AX374" i="1"/>
  <c r="AY374" i="1"/>
  <c r="AZ374" i="1"/>
  <c r="BA374" i="1"/>
  <c r="BB374" i="1"/>
  <c r="BC374" i="1"/>
  <c r="AS375" i="1"/>
  <c r="AT375" i="1"/>
  <c r="AU375" i="1"/>
  <c r="AV375" i="1"/>
  <c r="AW375" i="1"/>
  <c r="AX375" i="1"/>
  <c r="AY375" i="1"/>
  <c r="AZ375" i="1"/>
  <c r="BA375" i="1"/>
  <c r="BB375" i="1"/>
  <c r="BC375" i="1"/>
  <c r="AS376" i="1"/>
  <c r="AT376" i="1"/>
  <c r="AU376" i="1"/>
  <c r="AV376" i="1"/>
  <c r="AW376" i="1"/>
  <c r="AX376" i="1"/>
  <c r="AY376" i="1"/>
  <c r="AZ376" i="1"/>
  <c r="BA376" i="1"/>
  <c r="BB376" i="1"/>
  <c r="BC376" i="1"/>
  <c r="AS377" i="1"/>
  <c r="AT377" i="1"/>
  <c r="AU377" i="1"/>
  <c r="AV377" i="1"/>
  <c r="AW377" i="1"/>
  <c r="AX377" i="1"/>
  <c r="AY377" i="1"/>
  <c r="AZ377" i="1"/>
  <c r="BA377" i="1"/>
  <c r="BB377" i="1"/>
  <c r="BC377" i="1"/>
  <c r="AS378" i="1"/>
  <c r="AT378" i="1"/>
  <c r="AU378" i="1"/>
  <c r="AV378" i="1"/>
  <c r="AW378" i="1"/>
  <c r="AX378" i="1"/>
  <c r="AY378" i="1"/>
  <c r="AZ378" i="1"/>
  <c r="BA378" i="1"/>
  <c r="BB378" i="1"/>
  <c r="BC378" i="1"/>
  <c r="AS379" i="1"/>
  <c r="AT379" i="1"/>
  <c r="AU379" i="1"/>
  <c r="AV379" i="1"/>
  <c r="AW379" i="1"/>
  <c r="AX379" i="1"/>
  <c r="AY379" i="1"/>
  <c r="AZ379" i="1"/>
  <c r="BA379" i="1"/>
  <c r="BB379" i="1"/>
  <c r="BC379" i="1"/>
  <c r="AS380" i="1"/>
  <c r="AT380" i="1"/>
  <c r="AU380" i="1"/>
  <c r="AV380" i="1"/>
  <c r="AW380" i="1"/>
  <c r="AX380" i="1"/>
  <c r="AY380" i="1"/>
  <c r="AZ380" i="1"/>
  <c r="BA380" i="1"/>
  <c r="BB380" i="1"/>
  <c r="BC380" i="1"/>
  <c r="AS381" i="1"/>
  <c r="AT381" i="1"/>
  <c r="AU381" i="1"/>
  <c r="AV381" i="1"/>
  <c r="AW381" i="1"/>
  <c r="AX381" i="1"/>
  <c r="AY381" i="1"/>
  <c r="AZ381" i="1"/>
  <c r="BA381" i="1"/>
  <c r="BB381" i="1"/>
  <c r="BC381" i="1"/>
  <c r="AS382" i="1"/>
  <c r="AT382" i="1"/>
  <c r="AU382" i="1"/>
  <c r="AV382" i="1"/>
  <c r="AW382" i="1"/>
  <c r="AX382" i="1"/>
  <c r="AY382" i="1"/>
  <c r="AZ382" i="1"/>
  <c r="BA382" i="1"/>
  <c r="BB382" i="1"/>
  <c r="BC382" i="1"/>
  <c r="AS383" i="1"/>
  <c r="AT383" i="1"/>
  <c r="AU383" i="1"/>
  <c r="AV383" i="1"/>
  <c r="AW383" i="1"/>
  <c r="AX383" i="1"/>
  <c r="AY383" i="1"/>
  <c r="AZ383" i="1"/>
  <c r="BA383" i="1"/>
  <c r="BB383" i="1"/>
  <c r="BC383" i="1"/>
  <c r="AS384" i="1"/>
  <c r="AT384" i="1"/>
  <c r="AU384" i="1"/>
  <c r="AV384" i="1"/>
  <c r="AW384" i="1"/>
  <c r="AX384" i="1"/>
  <c r="AY384" i="1"/>
  <c r="AZ384" i="1"/>
  <c r="BA384" i="1"/>
  <c r="BB384" i="1"/>
  <c r="BC384" i="1"/>
  <c r="AS385" i="1"/>
  <c r="AT385" i="1"/>
  <c r="AU385" i="1"/>
  <c r="AV385" i="1"/>
  <c r="AW385" i="1"/>
  <c r="AX385" i="1"/>
  <c r="AY385" i="1"/>
  <c r="AZ385" i="1"/>
  <c r="BA385" i="1"/>
  <c r="BB385" i="1"/>
  <c r="BC385" i="1"/>
  <c r="AS386" i="1"/>
  <c r="AT386" i="1"/>
  <c r="AU386" i="1"/>
  <c r="AV386" i="1"/>
  <c r="AW386" i="1"/>
  <c r="AX386" i="1"/>
  <c r="AY386" i="1"/>
  <c r="AZ386" i="1"/>
  <c r="BA386" i="1"/>
  <c r="BB386" i="1"/>
  <c r="BC386" i="1"/>
  <c r="AS387" i="1"/>
  <c r="AT387" i="1"/>
  <c r="AU387" i="1"/>
  <c r="AV387" i="1"/>
  <c r="AW387" i="1"/>
  <c r="AX387" i="1"/>
  <c r="AY387" i="1"/>
  <c r="AZ387" i="1"/>
  <c r="BA387" i="1"/>
  <c r="BB387" i="1"/>
  <c r="BC387" i="1"/>
  <c r="AS388" i="1"/>
  <c r="AT388" i="1"/>
  <c r="AU388" i="1"/>
  <c r="AV388" i="1"/>
  <c r="AW388" i="1"/>
  <c r="AX388" i="1"/>
  <c r="AY388" i="1"/>
  <c r="AZ388" i="1"/>
  <c r="BA388" i="1"/>
  <c r="BB388" i="1"/>
  <c r="BC388" i="1"/>
  <c r="AS389" i="1"/>
  <c r="AT389" i="1"/>
  <c r="AU389" i="1"/>
  <c r="AV389" i="1"/>
  <c r="AW389" i="1"/>
  <c r="AX389" i="1"/>
  <c r="AY389" i="1"/>
  <c r="AZ389" i="1"/>
  <c r="BA389" i="1"/>
  <c r="BB389" i="1"/>
  <c r="BC389" i="1"/>
  <c r="AS390" i="1"/>
  <c r="AT390" i="1"/>
  <c r="AU390" i="1"/>
  <c r="AV390" i="1"/>
  <c r="AW390" i="1"/>
  <c r="AX390" i="1"/>
  <c r="AY390" i="1"/>
  <c r="AZ390" i="1"/>
  <c r="BA390" i="1"/>
  <c r="BB390" i="1"/>
  <c r="BC390" i="1"/>
  <c r="AS391" i="1"/>
  <c r="AT391" i="1"/>
  <c r="AU391" i="1"/>
  <c r="AV391" i="1"/>
  <c r="AW391" i="1"/>
  <c r="AX391" i="1"/>
  <c r="AY391" i="1"/>
  <c r="AZ391" i="1"/>
  <c r="BA391" i="1"/>
  <c r="BB391" i="1"/>
  <c r="BC391" i="1"/>
  <c r="AS392" i="1"/>
  <c r="AT392" i="1"/>
  <c r="AU392" i="1"/>
  <c r="AV392" i="1"/>
  <c r="AW392" i="1"/>
  <c r="AX392" i="1"/>
  <c r="AY392" i="1"/>
  <c r="AZ392" i="1"/>
  <c r="BA392" i="1"/>
  <c r="BB392" i="1"/>
  <c r="BC392" i="1"/>
  <c r="AS393" i="1"/>
  <c r="AT393" i="1"/>
  <c r="AU393" i="1"/>
  <c r="AV393" i="1"/>
  <c r="AW393" i="1"/>
  <c r="AX393" i="1"/>
  <c r="AY393" i="1"/>
  <c r="AZ393" i="1"/>
  <c r="BA393" i="1"/>
  <c r="BB393" i="1"/>
  <c r="BC393" i="1"/>
  <c r="AS394" i="1"/>
  <c r="AT394" i="1"/>
  <c r="AU394" i="1"/>
  <c r="AV394" i="1"/>
  <c r="AW394" i="1"/>
  <c r="AX394" i="1"/>
  <c r="AY394" i="1"/>
  <c r="AZ394" i="1"/>
  <c r="BA394" i="1"/>
  <c r="BB394" i="1"/>
  <c r="BC394" i="1"/>
  <c r="AS395" i="1"/>
  <c r="AT395" i="1"/>
  <c r="AU395" i="1"/>
  <c r="AV395" i="1"/>
  <c r="AW395" i="1"/>
  <c r="AX395" i="1"/>
  <c r="AY395" i="1"/>
  <c r="AZ395" i="1"/>
  <c r="BA395" i="1"/>
  <c r="BB395" i="1"/>
  <c r="BC395" i="1"/>
  <c r="AS396" i="1"/>
  <c r="AT396" i="1"/>
  <c r="AU396" i="1"/>
  <c r="AV396" i="1"/>
  <c r="AW396" i="1"/>
  <c r="AX396" i="1"/>
  <c r="AY396" i="1"/>
  <c r="AZ396" i="1"/>
  <c r="BA396" i="1"/>
  <c r="BB396" i="1"/>
  <c r="BC396" i="1"/>
  <c r="AS397" i="1"/>
  <c r="AT397" i="1"/>
  <c r="AU397" i="1"/>
  <c r="AV397" i="1"/>
  <c r="AW397" i="1"/>
  <c r="AX397" i="1"/>
  <c r="AY397" i="1"/>
  <c r="AZ397" i="1"/>
  <c r="BA397" i="1"/>
  <c r="BB397" i="1"/>
  <c r="BC397" i="1"/>
  <c r="AS398" i="1"/>
  <c r="AT398" i="1"/>
  <c r="AU398" i="1"/>
  <c r="AV398" i="1"/>
  <c r="AW398" i="1"/>
  <c r="AX398" i="1"/>
  <c r="AY398" i="1"/>
  <c r="AZ398" i="1"/>
  <c r="BA398" i="1"/>
  <c r="BB398" i="1"/>
  <c r="BC398" i="1"/>
  <c r="AS399" i="1"/>
  <c r="AT399" i="1"/>
  <c r="AU399" i="1"/>
  <c r="AV399" i="1"/>
  <c r="AW399" i="1"/>
  <c r="AX399" i="1"/>
  <c r="AY399" i="1"/>
  <c r="AZ399" i="1"/>
  <c r="BA399" i="1"/>
  <c r="BB399" i="1"/>
  <c r="BC399" i="1"/>
  <c r="AS400" i="1"/>
  <c r="AT400" i="1"/>
  <c r="AU400" i="1"/>
  <c r="AV400" i="1"/>
  <c r="AW400" i="1"/>
  <c r="AX400" i="1"/>
  <c r="AY400" i="1"/>
  <c r="AZ400" i="1"/>
  <c r="BA400" i="1"/>
  <c r="BB400" i="1"/>
  <c r="BC400" i="1"/>
  <c r="AS401" i="1"/>
  <c r="AT401" i="1"/>
  <c r="AU401" i="1"/>
  <c r="AV401" i="1"/>
  <c r="AW401" i="1"/>
  <c r="AX401" i="1"/>
  <c r="AY401" i="1"/>
  <c r="AZ401" i="1"/>
  <c r="BA401" i="1"/>
  <c r="BB401" i="1"/>
  <c r="BC401" i="1"/>
  <c r="AS402" i="1"/>
  <c r="AT402" i="1"/>
  <c r="AU402" i="1"/>
  <c r="AV402" i="1"/>
  <c r="AW402" i="1"/>
  <c r="AX402" i="1"/>
  <c r="AY402" i="1"/>
  <c r="AZ402" i="1"/>
  <c r="BA402" i="1"/>
  <c r="BB402" i="1"/>
  <c r="BC402" i="1"/>
  <c r="AS403" i="1"/>
  <c r="AT403" i="1"/>
  <c r="AU403" i="1"/>
  <c r="AV403" i="1"/>
  <c r="AW403" i="1"/>
  <c r="AX403" i="1"/>
  <c r="AY403" i="1"/>
  <c r="AZ403" i="1"/>
  <c r="BA403" i="1"/>
  <c r="BB403" i="1"/>
  <c r="BC403" i="1"/>
  <c r="AS404" i="1"/>
  <c r="AT404" i="1"/>
  <c r="AU404" i="1"/>
  <c r="AV404" i="1"/>
  <c r="AW404" i="1"/>
  <c r="AX404" i="1"/>
  <c r="AY404" i="1"/>
  <c r="AZ404" i="1"/>
  <c r="BA404" i="1"/>
  <c r="BB404" i="1"/>
  <c r="BC404" i="1"/>
  <c r="AS405" i="1"/>
  <c r="AT405" i="1"/>
  <c r="AU405" i="1"/>
  <c r="AV405" i="1"/>
  <c r="AW405" i="1"/>
  <c r="AX405" i="1"/>
  <c r="AY405" i="1"/>
  <c r="AZ405" i="1"/>
  <c r="BA405" i="1"/>
  <c r="BB405" i="1"/>
  <c r="BC405" i="1"/>
  <c r="AS406" i="1"/>
  <c r="AT406" i="1"/>
  <c r="AU406" i="1"/>
  <c r="AV406" i="1"/>
  <c r="AW406" i="1"/>
  <c r="AX406" i="1"/>
  <c r="AY406" i="1"/>
  <c r="AZ406" i="1"/>
  <c r="BA406" i="1"/>
  <c r="BB406" i="1"/>
  <c r="BC406" i="1"/>
  <c r="AS407" i="1"/>
  <c r="AT407" i="1"/>
  <c r="AU407" i="1"/>
  <c r="AV407" i="1"/>
  <c r="AW407" i="1"/>
  <c r="AX407" i="1"/>
  <c r="AY407" i="1"/>
  <c r="AZ407" i="1"/>
  <c r="BA407" i="1"/>
  <c r="BB407" i="1"/>
  <c r="BC407" i="1"/>
  <c r="AS408" i="1"/>
  <c r="AT408" i="1"/>
  <c r="AU408" i="1"/>
  <c r="AV408" i="1"/>
  <c r="AW408" i="1"/>
  <c r="AX408" i="1"/>
  <c r="AY408" i="1"/>
  <c r="AZ408" i="1"/>
  <c r="BA408" i="1"/>
  <c r="BB408" i="1"/>
  <c r="BC408" i="1"/>
  <c r="AS409" i="1"/>
  <c r="AT409" i="1"/>
  <c r="AU409" i="1"/>
  <c r="AV409" i="1"/>
  <c r="AW409" i="1"/>
  <c r="AX409" i="1"/>
  <c r="AY409" i="1"/>
  <c r="AZ409" i="1"/>
  <c r="BA409" i="1"/>
  <c r="BB409" i="1"/>
  <c r="BC409" i="1"/>
  <c r="AS410" i="1"/>
  <c r="AT410" i="1"/>
  <c r="AU410" i="1"/>
  <c r="AV410" i="1"/>
  <c r="AW410" i="1"/>
  <c r="AX410" i="1"/>
  <c r="AY410" i="1"/>
  <c r="AZ410" i="1"/>
  <c r="BA410" i="1"/>
  <c r="BB410" i="1"/>
  <c r="BC410" i="1"/>
  <c r="AS411" i="1"/>
  <c r="AT411" i="1"/>
  <c r="AU411" i="1"/>
  <c r="AV411" i="1"/>
  <c r="AW411" i="1"/>
  <c r="AX411" i="1"/>
  <c r="AY411" i="1"/>
  <c r="AZ411" i="1"/>
  <c r="BA411" i="1"/>
  <c r="BB411" i="1"/>
  <c r="BC411" i="1"/>
  <c r="AS412" i="1"/>
  <c r="AT412" i="1"/>
  <c r="AU412" i="1"/>
  <c r="AV412" i="1"/>
  <c r="AW412" i="1"/>
  <c r="AX412" i="1"/>
  <c r="AY412" i="1"/>
  <c r="AZ412" i="1"/>
  <c r="BA412" i="1"/>
  <c r="BB412" i="1"/>
  <c r="BC412" i="1"/>
  <c r="AS413" i="1"/>
  <c r="AT413" i="1"/>
  <c r="AU413" i="1"/>
  <c r="AV413" i="1"/>
  <c r="AW413" i="1"/>
  <c r="AX413" i="1"/>
  <c r="AY413" i="1"/>
  <c r="AZ413" i="1"/>
  <c r="BA413" i="1"/>
  <c r="BB413" i="1"/>
  <c r="BC413" i="1"/>
  <c r="AS414" i="1"/>
  <c r="AT414" i="1"/>
  <c r="AU414" i="1"/>
  <c r="AV414" i="1"/>
  <c r="AW414" i="1"/>
  <c r="AX414" i="1"/>
  <c r="AY414" i="1"/>
  <c r="AZ414" i="1"/>
  <c r="BA414" i="1"/>
  <c r="BB414" i="1"/>
  <c r="BC414" i="1"/>
  <c r="AS415" i="1"/>
  <c r="AT415" i="1"/>
  <c r="AU415" i="1"/>
  <c r="AV415" i="1"/>
  <c r="AW415" i="1"/>
  <c r="AX415" i="1"/>
  <c r="AY415" i="1"/>
  <c r="AZ415" i="1"/>
  <c r="BA415" i="1"/>
  <c r="BB415" i="1"/>
  <c r="BC415" i="1"/>
  <c r="AS416" i="1"/>
  <c r="AT416" i="1"/>
  <c r="AU416" i="1"/>
  <c r="AV416" i="1"/>
  <c r="AW416" i="1"/>
  <c r="AX416" i="1"/>
  <c r="AY416" i="1"/>
  <c r="AZ416" i="1"/>
  <c r="BA416" i="1"/>
  <c r="BB416" i="1"/>
  <c r="BC416" i="1"/>
  <c r="AS417" i="1"/>
  <c r="AT417" i="1"/>
  <c r="AU417" i="1"/>
  <c r="AV417" i="1"/>
  <c r="AW417" i="1"/>
  <c r="AX417" i="1"/>
  <c r="AY417" i="1"/>
  <c r="AZ417" i="1"/>
  <c r="BA417" i="1"/>
  <c r="BB417" i="1"/>
  <c r="BC417" i="1"/>
  <c r="AS418" i="1"/>
  <c r="AT418" i="1"/>
  <c r="AU418" i="1"/>
  <c r="AV418" i="1"/>
  <c r="AW418" i="1"/>
  <c r="AX418" i="1"/>
  <c r="AY418" i="1"/>
  <c r="AZ418" i="1"/>
  <c r="BA418" i="1"/>
  <c r="BB418" i="1"/>
  <c r="BC418" i="1"/>
  <c r="AS419" i="1"/>
  <c r="AT419" i="1"/>
  <c r="AU419" i="1"/>
  <c r="AV419" i="1"/>
  <c r="AW419" i="1"/>
  <c r="AX419" i="1"/>
  <c r="AY419" i="1"/>
  <c r="AZ419" i="1"/>
  <c r="BA419" i="1"/>
  <c r="BB419" i="1"/>
  <c r="BC419" i="1"/>
  <c r="AS420" i="1"/>
  <c r="AT420" i="1"/>
  <c r="AU420" i="1"/>
  <c r="AV420" i="1"/>
  <c r="AW420" i="1"/>
  <c r="AX420" i="1"/>
  <c r="AY420" i="1"/>
  <c r="AZ420" i="1"/>
  <c r="BA420" i="1"/>
  <c r="BB420" i="1"/>
  <c r="BC420" i="1"/>
  <c r="AS421" i="1"/>
  <c r="AT421" i="1"/>
  <c r="AU421" i="1"/>
  <c r="AV421" i="1"/>
  <c r="AW421" i="1"/>
  <c r="AX421" i="1"/>
  <c r="AY421" i="1"/>
  <c r="AZ421" i="1"/>
  <c r="BA421" i="1"/>
  <c r="BB421" i="1"/>
  <c r="BC421" i="1"/>
  <c r="AS422" i="1"/>
  <c r="AT422" i="1"/>
  <c r="AU422" i="1"/>
  <c r="AV422" i="1"/>
  <c r="AW422" i="1"/>
  <c r="AX422" i="1"/>
  <c r="AY422" i="1"/>
  <c r="AZ422" i="1"/>
  <c r="BA422" i="1"/>
  <c r="BB422" i="1"/>
  <c r="BC422" i="1"/>
  <c r="AS423" i="1"/>
  <c r="AT423" i="1"/>
  <c r="AU423" i="1"/>
  <c r="AV423" i="1"/>
  <c r="AW423" i="1"/>
  <c r="AX423" i="1"/>
  <c r="AY423" i="1"/>
  <c r="AZ423" i="1"/>
  <c r="BA423" i="1"/>
  <c r="BB423" i="1"/>
  <c r="BC423" i="1"/>
  <c r="AS424" i="1"/>
  <c r="AT424" i="1"/>
  <c r="AU424" i="1"/>
  <c r="AV424" i="1"/>
  <c r="AW424" i="1"/>
  <c r="AX424" i="1"/>
  <c r="AY424" i="1"/>
  <c r="AZ424" i="1"/>
  <c r="BA424" i="1"/>
  <c r="BB424" i="1"/>
  <c r="BC424" i="1"/>
  <c r="AS425" i="1"/>
  <c r="AT425" i="1"/>
  <c r="AU425" i="1"/>
  <c r="AV425" i="1"/>
  <c r="AW425" i="1"/>
  <c r="AX425" i="1"/>
  <c r="AY425" i="1"/>
  <c r="AZ425" i="1"/>
  <c r="BA425" i="1"/>
  <c r="BB425" i="1"/>
  <c r="BC425" i="1"/>
  <c r="AS426" i="1"/>
  <c r="AT426" i="1"/>
  <c r="AU426" i="1"/>
  <c r="AV426" i="1"/>
  <c r="AW426" i="1"/>
  <c r="AX426" i="1"/>
  <c r="AY426" i="1"/>
  <c r="AZ426" i="1"/>
  <c r="BA426" i="1"/>
  <c r="BB426" i="1"/>
  <c r="BC426" i="1"/>
  <c r="AS427" i="1"/>
  <c r="AT427" i="1"/>
  <c r="AU427" i="1"/>
  <c r="AV427" i="1"/>
  <c r="AW427" i="1"/>
  <c r="AX427" i="1"/>
  <c r="AY427" i="1"/>
  <c r="AZ427" i="1"/>
  <c r="BA427" i="1"/>
  <c r="BB427" i="1"/>
  <c r="BC427" i="1"/>
  <c r="AS428" i="1"/>
  <c r="AT428" i="1"/>
  <c r="AU428" i="1"/>
  <c r="AV428" i="1"/>
  <c r="AW428" i="1"/>
  <c r="AX428" i="1"/>
  <c r="AY428" i="1"/>
  <c r="AZ428" i="1"/>
  <c r="BA428" i="1"/>
  <c r="BB428" i="1"/>
  <c r="BC428" i="1"/>
  <c r="AS429" i="1"/>
  <c r="AT429" i="1"/>
  <c r="AU429" i="1"/>
  <c r="AV429" i="1"/>
  <c r="AW429" i="1"/>
  <c r="AX429" i="1"/>
  <c r="AY429" i="1"/>
  <c r="AZ429" i="1"/>
  <c r="BA429" i="1"/>
  <c r="BB429" i="1"/>
  <c r="BC429" i="1"/>
  <c r="AS430" i="1"/>
  <c r="AT430" i="1"/>
  <c r="AU430" i="1"/>
  <c r="AV430" i="1"/>
  <c r="AW430" i="1"/>
  <c r="AX430" i="1"/>
  <c r="AY430" i="1"/>
  <c r="AZ430" i="1"/>
  <c r="BA430" i="1"/>
  <c r="BB430" i="1"/>
  <c r="BC430" i="1"/>
  <c r="AS431" i="1"/>
  <c r="AT431" i="1"/>
  <c r="AU431" i="1"/>
  <c r="AV431" i="1"/>
  <c r="AW431" i="1"/>
  <c r="AX431" i="1"/>
  <c r="AY431" i="1"/>
  <c r="AZ431" i="1"/>
  <c r="BA431" i="1"/>
  <c r="BB431" i="1"/>
  <c r="BC431" i="1"/>
  <c r="AS432" i="1"/>
  <c r="AT432" i="1"/>
  <c r="AU432" i="1"/>
  <c r="AV432" i="1"/>
  <c r="AW432" i="1"/>
  <c r="AX432" i="1"/>
  <c r="AY432" i="1"/>
  <c r="AZ432" i="1"/>
  <c r="BA432" i="1"/>
  <c r="BB432" i="1"/>
  <c r="BC432" i="1"/>
  <c r="AS433" i="1"/>
  <c r="AT433" i="1"/>
  <c r="AU433" i="1"/>
  <c r="AV433" i="1"/>
  <c r="AW433" i="1"/>
  <c r="AX433" i="1"/>
  <c r="AY433" i="1"/>
  <c r="AZ433" i="1"/>
  <c r="BA433" i="1"/>
  <c r="BB433" i="1"/>
  <c r="BC433" i="1"/>
  <c r="AS434" i="1"/>
  <c r="AT434" i="1"/>
  <c r="AU434" i="1"/>
  <c r="AV434" i="1"/>
  <c r="AW434" i="1"/>
  <c r="AX434" i="1"/>
  <c r="AY434" i="1"/>
  <c r="AZ434" i="1"/>
  <c r="BA434" i="1"/>
  <c r="BB434" i="1"/>
  <c r="BC434" i="1"/>
  <c r="AS435" i="1"/>
  <c r="AT435" i="1"/>
  <c r="AU435" i="1"/>
  <c r="AV435" i="1"/>
  <c r="AW435" i="1"/>
  <c r="AX435" i="1"/>
  <c r="AY435" i="1"/>
  <c r="AZ435" i="1"/>
  <c r="BA435" i="1"/>
  <c r="BB435" i="1"/>
  <c r="BC435" i="1"/>
  <c r="AS436" i="1"/>
  <c r="AT436" i="1"/>
  <c r="AU436" i="1"/>
  <c r="AV436" i="1"/>
  <c r="AW436" i="1"/>
  <c r="AX436" i="1"/>
  <c r="AY436" i="1"/>
  <c r="AZ436" i="1"/>
  <c r="BA436" i="1"/>
  <c r="BB436" i="1"/>
  <c r="BC436" i="1"/>
  <c r="AS437" i="1"/>
  <c r="AT437" i="1"/>
  <c r="AU437" i="1"/>
  <c r="AV437" i="1"/>
  <c r="AW437" i="1"/>
  <c r="AX437" i="1"/>
  <c r="AY437" i="1"/>
  <c r="AZ437" i="1"/>
  <c r="BA437" i="1"/>
  <c r="BB437" i="1"/>
  <c r="BC437" i="1"/>
  <c r="AS438" i="1"/>
  <c r="AT438" i="1"/>
  <c r="AU438" i="1"/>
  <c r="AV438" i="1"/>
  <c r="AW438" i="1"/>
  <c r="AX438" i="1"/>
  <c r="AY438" i="1"/>
  <c r="AZ438" i="1"/>
  <c r="BA438" i="1"/>
  <c r="BB438" i="1"/>
  <c r="BC438" i="1"/>
  <c r="AS439" i="1"/>
  <c r="AT439" i="1"/>
  <c r="AU439" i="1"/>
  <c r="AV439" i="1"/>
  <c r="AW439" i="1"/>
  <c r="AX439" i="1"/>
  <c r="AY439" i="1"/>
  <c r="AZ439" i="1"/>
  <c r="BA439" i="1"/>
  <c r="BB439" i="1"/>
  <c r="BC439" i="1"/>
  <c r="AS440" i="1"/>
  <c r="AT440" i="1"/>
  <c r="AU440" i="1"/>
  <c r="AV440" i="1"/>
  <c r="AW440" i="1"/>
  <c r="AX440" i="1"/>
  <c r="AY440" i="1"/>
  <c r="AZ440" i="1"/>
  <c r="BA440" i="1"/>
  <c r="BB440" i="1"/>
  <c r="BC440" i="1"/>
  <c r="AS441" i="1"/>
  <c r="AT441" i="1"/>
  <c r="AU441" i="1"/>
  <c r="AV441" i="1"/>
  <c r="AW441" i="1"/>
  <c r="AX441" i="1"/>
  <c r="AY441" i="1"/>
  <c r="AZ441" i="1"/>
  <c r="BA441" i="1"/>
  <c r="BB441" i="1"/>
  <c r="BC441" i="1"/>
  <c r="AS442" i="1"/>
  <c r="AT442" i="1"/>
  <c r="AU442" i="1"/>
  <c r="AV442" i="1"/>
  <c r="AW442" i="1"/>
  <c r="AX442" i="1"/>
  <c r="AY442" i="1"/>
  <c r="AZ442" i="1"/>
  <c r="BA442" i="1"/>
  <c r="BB442" i="1"/>
  <c r="BC442" i="1"/>
  <c r="AS443" i="1"/>
  <c r="AT443" i="1"/>
  <c r="AU443" i="1"/>
  <c r="AV443" i="1"/>
  <c r="AW443" i="1"/>
  <c r="AX443" i="1"/>
  <c r="AY443" i="1"/>
  <c r="AZ443" i="1"/>
  <c r="BA443" i="1"/>
  <c r="BB443" i="1"/>
  <c r="BC443" i="1"/>
  <c r="AS444" i="1"/>
  <c r="AT444" i="1"/>
  <c r="AU444" i="1"/>
  <c r="AV444" i="1"/>
  <c r="AW444" i="1"/>
  <c r="AX444" i="1"/>
  <c r="AY444" i="1"/>
  <c r="AZ444" i="1"/>
  <c r="BA444" i="1"/>
  <c r="BB444" i="1"/>
  <c r="BC444" i="1"/>
  <c r="AS445" i="1"/>
  <c r="AT445" i="1"/>
  <c r="AU445" i="1"/>
  <c r="AV445" i="1"/>
  <c r="AW445" i="1"/>
  <c r="AX445" i="1"/>
  <c r="AY445" i="1"/>
  <c r="AZ445" i="1"/>
  <c r="BA445" i="1"/>
  <c r="BB445" i="1"/>
  <c r="BC445" i="1"/>
  <c r="AS446" i="1"/>
  <c r="AT446" i="1"/>
  <c r="AU446" i="1"/>
  <c r="AV446" i="1"/>
  <c r="AW446" i="1"/>
  <c r="AX446" i="1"/>
  <c r="AY446" i="1"/>
  <c r="AZ446" i="1"/>
  <c r="BA446" i="1"/>
  <c r="BB446" i="1"/>
  <c r="BC446" i="1"/>
  <c r="AS447" i="1"/>
  <c r="AT447" i="1"/>
  <c r="AU447" i="1"/>
  <c r="AV447" i="1"/>
  <c r="AW447" i="1"/>
  <c r="AX447" i="1"/>
  <c r="AY447" i="1"/>
  <c r="AZ447" i="1"/>
  <c r="BA447" i="1"/>
  <c r="BB447" i="1"/>
  <c r="BC447" i="1"/>
  <c r="AS448" i="1"/>
  <c r="AT448" i="1"/>
  <c r="AU448" i="1"/>
  <c r="AV448" i="1"/>
  <c r="AW448" i="1"/>
  <c r="AX448" i="1"/>
  <c r="AY448" i="1"/>
  <c r="AZ448" i="1"/>
  <c r="BA448" i="1"/>
  <c r="BB448" i="1"/>
  <c r="BC448" i="1"/>
  <c r="AS449" i="1"/>
  <c r="AT449" i="1"/>
  <c r="AU449" i="1"/>
  <c r="AV449" i="1"/>
  <c r="AW449" i="1"/>
  <c r="AX449" i="1"/>
  <c r="AY449" i="1"/>
  <c r="AZ449" i="1"/>
  <c r="BA449" i="1"/>
  <c r="BB449" i="1"/>
  <c r="BC449" i="1"/>
  <c r="AS450" i="1"/>
  <c r="AT450" i="1"/>
  <c r="AU450" i="1"/>
  <c r="AV450" i="1"/>
  <c r="AW450" i="1"/>
  <c r="AX450" i="1"/>
  <c r="AY450" i="1"/>
  <c r="AZ450" i="1"/>
  <c r="BA450" i="1"/>
  <c r="BB450" i="1"/>
  <c r="BC450" i="1"/>
  <c r="AS451" i="1"/>
  <c r="AT451" i="1"/>
  <c r="AU451" i="1"/>
  <c r="AV451" i="1"/>
  <c r="AW451" i="1"/>
  <c r="AX451" i="1"/>
  <c r="AY451" i="1"/>
  <c r="AZ451" i="1"/>
  <c r="BA451" i="1"/>
  <c r="BB451" i="1"/>
  <c r="BC451" i="1"/>
  <c r="AS452" i="1"/>
  <c r="AT452" i="1"/>
  <c r="AU452" i="1"/>
  <c r="AV452" i="1"/>
  <c r="AW452" i="1"/>
  <c r="AX452" i="1"/>
  <c r="AY452" i="1"/>
  <c r="AZ452" i="1"/>
  <c r="BA452" i="1"/>
  <c r="BB452" i="1"/>
  <c r="BC452" i="1"/>
  <c r="AS453" i="1"/>
  <c r="AT453" i="1"/>
  <c r="AU453" i="1"/>
  <c r="AV453" i="1"/>
  <c r="AW453" i="1"/>
  <c r="AX453" i="1"/>
  <c r="AY453" i="1"/>
  <c r="AZ453" i="1"/>
  <c r="BA453" i="1"/>
  <c r="BB453" i="1"/>
  <c r="BC453" i="1"/>
  <c r="AS454" i="1"/>
  <c r="AT454" i="1"/>
  <c r="AU454" i="1"/>
  <c r="AV454" i="1"/>
  <c r="AW454" i="1"/>
  <c r="AX454" i="1"/>
  <c r="AY454" i="1"/>
  <c r="AZ454" i="1"/>
  <c r="BA454" i="1"/>
  <c r="BB454" i="1"/>
  <c r="BC454" i="1"/>
  <c r="AS455" i="1"/>
  <c r="AT455" i="1"/>
  <c r="AU455" i="1"/>
  <c r="AV455" i="1"/>
  <c r="AW455" i="1"/>
  <c r="AX455" i="1"/>
  <c r="AY455" i="1"/>
  <c r="AZ455" i="1"/>
  <c r="BA455" i="1"/>
  <c r="BB455" i="1"/>
  <c r="BC455" i="1"/>
  <c r="AS456" i="1"/>
  <c r="AT456" i="1"/>
  <c r="AU456" i="1"/>
  <c r="AV456" i="1"/>
  <c r="AW456" i="1"/>
  <c r="AX456" i="1"/>
  <c r="AY456" i="1"/>
  <c r="AZ456" i="1"/>
  <c r="BA456" i="1"/>
  <c r="BB456" i="1"/>
  <c r="BC456" i="1"/>
  <c r="AS457" i="1"/>
  <c r="AT457" i="1"/>
  <c r="AU457" i="1"/>
  <c r="AV457" i="1"/>
  <c r="AW457" i="1"/>
  <c r="AX457" i="1"/>
  <c r="AY457" i="1"/>
  <c r="AZ457" i="1"/>
  <c r="BA457" i="1"/>
  <c r="BB457" i="1"/>
  <c r="BC457" i="1"/>
  <c r="AS458" i="1"/>
  <c r="AT458" i="1"/>
  <c r="AU458" i="1"/>
  <c r="AV458" i="1"/>
  <c r="AW458" i="1"/>
  <c r="AX458" i="1"/>
  <c r="AY458" i="1"/>
  <c r="AZ458" i="1"/>
  <c r="BA458" i="1"/>
  <c r="BB458" i="1"/>
  <c r="BC458" i="1"/>
  <c r="AS459" i="1"/>
  <c r="AT459" i="1"/>
  <c r="AU459" i="1"/>
  <c r="AV459" i="1"/>
  <c r="AW459" i="1"/>
  <c r="AX459" i="1"/>
  <c r="AY459" i="1"/>
  <c r="AZ459" i="1"/>
  <c r="BA459" i="1"/>
  <c r="BB459" i="1"/>
  <c r="BC459" i="1"/>
  <c r="AS460" i="1"/>
  <c r="AT460" i="1"/>
  <c r="AU460" i="1"/>
  <c r="AV460" i="1"/>
  <c r="AW460" i="1"/>
  <c r="AX460" i="1"/>
  <c r="AY460" i="1"/>
  <c r="AZ460" i="1"/>
  <c r="BA460" i="1"/>
  <c r="BB460" i="1"/>
  <c r="BC460" i="1"/>
  <c r="AS461" i="1"/>
  <c r="AT461" i="1"/>
  <c r="AU461" i="1"/>
  <c r="AV461" i="1"/>
  <c r="AW461" i="1"/>
  <c r="AX461" i="1"/>
  <c r="AY461" i="1"/>
  <c r="AZ461" i="1"/>
  <c r="BA461" i="1"/>
  <c r="BB461" i="1"/>
  <c r="BC461" i="1"/>
  <c r="AS462" i="1"/>
  <c r="AT462" i="1"/>
  <c r="AU462" i="1"/>
  <c r="AV462" i="1"/>
  <c r="AW462" i="1"/>
  <c r="AX462" i="1"/>
  <c r="AY462" i="1"/>
  <c r="AZ462" i="1"/>
  <c r="BA462" i="1"/>
  <c r="BB462" i="1"/>
  <c r="BC462" i="1"/>
  <c r="AS463" i="1"/>
  <c r="AT463" i="1"/>
  <c r="AU463" i="1"/>
  <c r="AV463" i="1"/>
  <c r="AW463" i="1"/>
  <c r="AX463" i="1"/>
  <c r="AY463" i="1"/>
  <c r="AZ463" i="1"/>
  <c r="BA463" i="1"/>
  <c r="BB463" i="1"/>
  <c r="BC463" i="1"/>
  <c r="AS464" i="1"/>
  <c r="AT464" i="1"/>
  <c r="AU464" i="1"/>
  <c r="AV464" i="1"/>
  <c r="AW464" i="1"/>
  <c r="AX464" i="1"/>
  <c r="AY464" i="1"/>
  <c r="AZ464" i="1"/>
  <c r="BA464" i="1"/>
  <c r="BB464" i="1"/>
  <c r="BC464" i="1"/>
  <c r="AS465" i="1"/>
  <c r="AT465" i="1"/>
  <c r="AU465" i="1"/>
  <c r="AV465" i="1"/>
  <c r="AW465" i="1"/>
  <c r="AX465" i="1"/>
  <c r="AY465" i="1"/>
  <c r="AZ465" i="1"/>
  <c r="BA465" i="1"/>
  <c r="BB465" i="1"/>
  <c r="BC465" i="1"/>
  <c r="AS466" i="1"/>
  <c r="AT466" i="1"/>
  <c r="AU466" i="1"/>
  <c r="AV466" i="1"/>
  <c r="AW466" i="1"/>
  <c r="AX466" i="1"/>
  <c r="AY466" i="1"/>
  <c r="AZ466" i="1"/>
  <c r="BA466" i="1"/>
  <c r="BB466" i="1"/>
  <c r="BC466" i="1"/>
  <c r="AS467" i="1"/>
  <c r="AT467" i="1"/>
  <c r="AU467" i="1"/>
  <c r="AV467" i="1"/>
  <c r="AW467" i="1"/>
  <c r="AX467" i="1"/>
  <c r="AY467" i="1"/>
  <c r="AZ467" i="1"/>
  <c r="BA467" i="1"/>
  <c r="BB467" i="1"/>
  <c r="BC467" i="1"/>
  <c r="AS468" i="1"/>
  <c r="AT468" i="1"/>
  <c r="AU468" i="1"/>
  <c r="AV468" i="1"/>
  <c r="AW468" i="1"/>
  <c r="AX468" i="1"/>
  <c r="AY468" i="1"/>
  <c r="AZ468" i="1"/>
  <c r="BA468" i="1"/>
  <c r="BB468" i="1"/>
  <c r="BC468" i="1"/>
  <c r="AS469" i="1"/>
  <c r="AT469" i="1"/>
  <c r="AU469" i="1"/>
  <c r="AV469" i="1"/>
  <c r="AW469" i="1"/>
  <c r="AX469" i="1"/>
  <c r="AY469" i="1"/>
  <c r="AZ469" i="1"/>
  <c r="BA469" i="1"/>
  <c r="BB469" i="1"/>
  <c r="BC469" i="1"/>
  <c r="AS470" i="1"/>
  <c r="AT470" i="1"/>
  <c r="AU470" i="1"/>
  <c r="AV470" i="1"/>
  <c r="AW470" i="1"/>
  <c r="AX470" i="1"/>
  <c r="AY470" i="1"/>
  <c r="AZ470" i="1"/>
  <c r="BA470" i="1"/>
  <c r="BB470" i="1"/>
  <c r="BC470" i="1"/>
  <c r="AS471" i="1"/>
  <c r="AT471" i="1"/>
  <c r="AU471" i="1"/>
  <c r="AV471" i="1"/>
  <c r="AW471" i="1"/>
  <c r="AX471" i="1"/>
  <c r="AY471" i="1"/>
  <c r="AZ471" i="1"/>
  <c r="BA471" i="1"/>
  <c r="BB471" i="1"/>
  <c r="BC471" i="1"/>
  <c r="AS472" i="1"/>
  <c r="AT472" i="1"/>
  <c r="AU472" i="1"/>
  <c r="AV472" i="1"/>
  <c r="AW472" i="1"/>
  <c r="AX472" i="1"/>
  <c r="AY472" i="1"/>
  <c r="AZ472" i="1"/>
  <c r="BA472" i="1"/>
  <c r="BB472" i="1"/>
  <c r="BC472" i="1"/>
  <c r="AS473" i="1"/>
  <c r="AT473" i="1"/>
  <c r="AU473" i="1"/>
  <c r="AV473" i="1"/>
  <c r="AW473" i="1"/>
  <c r="AX473" i="1"/>
  <c r="AY473" i="1"/>
  <c r="AZ473" i="1"/>
  <c r="BA473" i="1"/>
  <c r="BB473" i="1"/>
  <c r="BC473" i="1"/>
  <c r="AS474" i="1"/>
  <c r="AT474" i="1"/>
  <c r="AU474" i="1"/>
  <c r="AV474" i="1"/>
  <c r="AW474" i="1"/>
  <c r="AX474" i="1"/>
  <c r="AY474" i="1"/>
  <c r="AZ474" i="1"/>
  <c r="BA474" i="1"/>
  <c r="BB474" i="1"/>
  <c r="BC474" i="1"/>
  <c r="AS475" i="1"/>
  <c r="AT475" i="1"/>
  <c r="AU475" i="1"/>
  <c r="AV475" i="1"/>
  <c r="AW475" i="1"/>
  <c r="AX475" i="1"/>
  <c r="AY475" i="1"/>
  <c r="AZ475" i="1"/>
  <c r="BA475" i="1"/>
  <c r="BB475" i="1"/>
  <c r="BC475" i="1"/>
  <c r="AS476" i="1"/>
  <c r="AT476" i="1"/>
  <c r="AU476" i="1"/>
  <c r="AV476" i="1"/>
  <c r="AW476" i="1"/>
  <c r="AX476" i="1"/>
  <c r="AY476" i="1"/>
  <c r="AZ476" i="1"/>
  <c r="BA476" i="1"/>
  <c r="BB476" i="1"/>
  <c r="BC476" i="1"/>
  <c r="AS477" i="1"/>
  <c r="AT477" i="1"/>
  <c r="AU477" i="1"/>
  <c r="AV477" i="1"/>
  <c r="AW477" i="1"/>
  <c r="AX477" i="1"/>
  <c r="AY477" i="1"/>
  <c r="AZ477" i="1"/>
  <c r="BA477" i="1"/>
  <c r="BB477" i="1"/>
  <c r="BC477" i="1"/>
  <c r="AS478" i="1"/>
  <c r="AT478" i="1"/>
  <c r="AU478" i="1"/>
  <c r="AV478" i="1"/>
  <c r="AW478" i="1"/>
  <c r="AX478" i="1"/>
  <c r="AY478" i="1"/>
  <c r="AZ478" i="1"/>
  <c r="BA478" i="1"/>
  <c r="BB478" i="1"/>
  <c r="BC478" i="1"/>
  <c r="AS479" i="1"/>
  <c r="AT479" i="1"/>
  <c r="AU479" i="1"/>
  <c r="AV479" i="1"/>
  <c r="AW479" i="1"/>
  <c r="AX479" i="1"/>
  <c r="AY479" i="1"/>
  <c r="AZ479" i="1"/>
  <c r="BA479" i="1"/>
  <c r="BB479" i="1"/>
  <c r="BC479" i="1"/>
  <c r="AS480" i="1"/>
  <c r="AT480" i="1"/>
  <c r="AU480" i="1"/>
  <c r="AV480" i="1"/>
  <c r="AW480" i="1"/>
  <c r="AX480" i="1"/>
  <c r="AY480" i="1"/>
  <c r="AZ480" i="1"/>
  <c r="BA480" i="1"/>
  <c r="BB480" i="1"/>
  <c r="BC480" i="1"/>
  <c r="AS481" i="1"/>
  <c r="AT481" i="1"/>
  <c r="AU481" i="1"/>
  <c r="AV481" i="1"/>
  <c r="AW481" i="1"/>
  <c r="AX481" i="1"/>
  <c r="AY481" i="1"/>
  <c r="AZ481" i="1"/>
  <c r="BA481" i="1"/>
  <c r="BB481" i="1"/>
  <c r="BC481" i="1"/>
  <c r="AS482" i="1"/>
  <c r="AT482" i="1"/>
  <c r="AU482" i="1"/>
  <c r="AV482" i="1"/>
  <c r="AW482" i="1"/>
  <c r="AX482" i="1"/>
  <c r="AY482" i="1"/>
  <c r="AZ482" i="1"/>
  <c r="BA482" i="1"/>
  <c r="BB482" i="1"/>
  <c r="BC482" i="1"/>
  <c r="AS483" i="1"/>
  <c r="AT483" i="1"/>
  <c r="AU483" i="1"/>
  <c r="AV483" i="1"/>
  <c r="AW483" i="1"/>
  <c r="AX483" i="1"/>
  <c r="AY483" i="1"/>
  <c r="AZ483" i="1"/>
  <c r="BA483" i="1"/>
  <c r="BB483" i="1"/>
  <c r="BC483" i="1"/>
  <c r="AS484" i="1"/>
  <c r="AT484" i="1"/>
  <c r="AU484" i="1"/>
  <c r="AV484" i="1"/>
  <c r="AW484" i="1"/>
  <c r="AX484" i="1"/>
  <c r="AY484" i="1"/>
  <c r="AZ484" i="1"/>
  <c r="BA484" i="1"/>
  <c r="BB484" i="1"/>
  <c r="BC484" i="1"/>
  <c r="AS485" i="1"/>
  <c r="AT485" i="1"/>
  <c r="AU485" i="1"/>
  <c r="AV485" i="1"/>
  <c r="AW485" i="1"/>
  <c r="AX485" i="1"/>
  <c r="AY485" i="1"/>
  <c r="AZ485" i="1"/>
  <c r="BA485" i="1"/>
  <c r="BB485" i="1"/>
  <c r="BC485" i="1"/>
  <c r="AS486" i="1"/>
  <c r="AT486" i="1"/>
  <c r="AU486" i="1"/>
  <c r="AV486" i="1"/>
  <c r="AW486" i="1"/>
  <c r="AX486" i="1"/>
  <c r="AY486" i="1"/>
  <c r="AZ486" i="1"/>
  <c r="BA486" i="1"/>
  <c r="BB486" i="1"/>
  <c r="BC486" i="1"/>
  <c r="AS487" i="1"/>
  <c r="AT487" i="1"/>
  <c r="AU487" i="1"/>
  <c r="AV487" i="1"/>
  <c r="AW487" i="1"/>
  <c r="AX487" i="1"/>
  <c r="AY487" i="1"/>
  <c r="AZ487" i="1"/>
  <c r="BA487" i="1"/>
  <c r="BB487" i="1"/>
  <c r="BC487" i="1"/>
  <c r="AS488" i="1"/>
  <c r="AT488" i="1"/>
  <c r="AU488" i="1"/>
  <c r="AV488" i="1"/>
  <c r="AW488" i="1"/>
  <c r="AX488" i="1"/>
  <c r="AY488" i="1"/>
  <c r="AZ488" i="1"/>
  <c r="BA488" i="1"/>
  <c r="BB488" i="1"/>
  <c r="BC488" i="1"/>
  <c r="AS489" i="1"/>
  <c r="AT489" i="1"/>
  <c r="AU489" i="1"/>
  <c r="AV489" i="1"/>
  <c r="AW489" i="1"/>
  <c r="AX489" i="1"/>
  <c r="AY489" i="1"/>
  <c r="AZ489" i="1"/>
  <c r="BA489" i="1"/>
  <c r="BB489" i="1"/>
  <c r="BC489" i="1"/>
  <c r="AS490" i="1"/>
  <c r="AT490" i="1"/>
  <c r="AU490" i="1"/>
  <c r="AV490" i="1"/>
  <c r="AW490" i="1"/>
  <c r="AX490" i="1"/>
  <c r="AY490" i="1"/>
  <c r="AZ490" i="1"/>
  <c r="BA490" i="1"/>
  <c r="BB490" i="1"/>
  <c r="BC490" i="1"/>
  <c r="AS491" i="1"/>
  <c r="AT491" i="1"/>
  <c r="AU491" i="1"/>
  <c r="AV491" i="1"/>
  <c r="AW491" i="1"/>
  <c r="AX491" i="1"/>
  <c r="AY491" i="1"/>
  <c r="AZ491" i="1"/>
  <c r="BA491" i="1"/>
  <c r="BB491" i="1"/>
  <c r="BC491" i="1"/>
  <c r="AS492" i="1"/>
  <c r="AT492" i="1"/>
  <c r="AU492" i="1"/>
  <c r="AV492" i="1"/>
  <c r="AW492" i="1"/>
  <c r="AX492" i="1"/>
  <c r="AY492" i="1"/>
  <c r="AZ492" i="1"/>
  <c r="BA492" i="1"/>
  <c r="BB492" i="1"/>
  <c r="BC492" i="1"/>
  <c r="AS493" i="1"/>
  <c r="AT493" i="1"/>
  <c r="AU493" i="1"/>
  <c r="AV493" i="1"/>
  <c r="AW493" i="1"/>
  <c r="AX493" i="1"/>
  <c r="AY493" i="1"/>
  <c r="AZ493" i="1"/>
  <c r="BA493" i="1"/>
  <c r="BB493" i="1"/>
  <c r="BC493" i="1"/>
  <c r="AS494" i="1"/>
  <c r="AT494" i="1"/>
  <c r="AU494" i="1"/>
  <c r="AV494" i="1"/>
  <c r="AW494" i="1"/>
  <c r="AX494" i="1"/>
  <c r="AY494" i="1"/>
  <c r="AZ494" i="1"/>
  <c r="BA494" i="1"/>
  <c r="BB494" i="1"/>
  <c r="BC494" i="1"/>
  <c r="AS495" i="1"/>
  <c r="AT495" i="1"/>
  <c r="AU495" i="1"/>
  <c r="AV495" i="1"/>
  <c r="AW495" i="1"/>
  <c r="AX495" i="1"/>
  <c r="AY495" i="1"/>
  <c r="AZ495" i="1"/>
  <c r="BA495" i="1"/>
  <c r="BB495" i="1"/>
  <c r="BC495" i="1"/>
  <c r="AS496" i="1"/>
  <c r="AT496" i="1"/>
  <c r="AU496" i="1"/>
  <c r="AV496" i="1"/>
  <c r="AW496" i="1"/>
  <c r="AX496" i="1"/>
  <c r="AY496" i="1"/>
  <c r="AZ496" i="1"/>
  <c r="BA496" i="1"/>
  <c r="BB496" i="1"/>
  <c r="BC496" i="1"/>
  <c r="AS497" i="1"/>
  <c r="AT497" i="1"/>
  <c r="AU497" i="1"/>
  <c r="AV497" i="1"/>
  <c r="AW497" i="1"/>
  <c r="AX497" i="1"/>
  <c r="AY497" i="1"/>
  <c r="AZ497" i="1"/>
  <c r="BA497" i="1"/>
  <c r="BB497" i="1"/>
  <c r="BC497" i="1"/>
  <c r="AS498" i="1"/>
  <c r="AT498" i="1"/>
  <c r="AU498" i="1"/>
  <c r="AV498" i="1"/>
  <c r="AW498" i="1"/>
  <c r="AX498" i="1"/>
  <c r="AY498" i="1"/>
  <c r="AZ498" i="1"/>
  <c r="BA498" i="1"/>
  <c r="BB498" i="1"/>
  <c r="BC498" i="1"/>
  <c r="AS499" i="1"/>
  <c r="AT499" i="1"/>
  <c r="AU499" i="1"/>
  <c r="AV499" i="1"/>
  <c r="AW499" i="1"/>
  <c r="AX499" i="1"/>
  <c r="AY499" i="1"/>
  <c r="AZ499" i="1"/>
  <c r="BA499" i="1"/>
  <c r="BB499" i="1"/>
  <c r="BC499" i="1"/>
  <c r="AS500" i="1"/>
  <c r="AT500" i="1"/>
  <c r="AU500" i="1"/>
  <c r="AV500" i="1"/>
  <c r="AW500" i="1"/>
  <c r="AX500" i="1"/>
  <c r="AY500" i="1"/>
  <c r="AZ500" i="1"/>
  <c r="BA500" i="1"/>
  <c r="BB500" i="1"/>
  <c r="BC500" i="1"/>
  <c r="AS501" i="1"/>
  <c r="AT501" i="1"/>
  <c r="AU501" i="1"/>
  <c r="AV501" i="1"/>
  <c r="AW501" i="1"/>
  <c r="AX501" i="1"/>
  <c r="AY501" i="1"/>
  <c r="AZ501" i="1"/>
  <c r="BA501" i="1"/>
  <c r="BB501" i="1"/>
  <c r="BC501" i="1"/>
  <c r="AS502" i="1"/>
  <c r="AT502" i="1"/>
  <c r="AU502" i="1"/>
  <c r="AV502" i="1"/>
  <c r="AW502" i="1"/>
  <c r="AX502" i="1"/>
  <c r="AY502" i="1"/>
  <c r="AZ502" i="1"/>
  <c r="BA502" i="1"/>
  <c r="BB502" i="1"/>
  <c r="BC502" i="1"/>
  <c r="AS503" i="1"/>
  <c r="AT503" i="1"/>
  <c r="AU503" i="1"/>
  <c r="AV503" i="1"/>
  <c r="AW503" i="1"/>
  <c r="AX503" i="1"/>
  <c r="AY503" i="1"/>
  <c r="AZ503" i="1"/>
  <c r="BA503" i="1"/>
  <c r="BB503" i="1"/>
  <c r="BC503" i="1"/>
  <c r="AS504" i="1"/>
  <c r="AT504" i="1"/>
  <c r="AU504" i="1"/>
  <c r="AV504" i="1"/>
  <c r="AW504" i="1"/>
  <c r="AX504" i="1"/>
  <c r="AY504" i="1"/>
  <c r="AZ504" i="1"/>
  <c r="BA504" i="1"/>
  <c r="BB504" i="1"/>
  <c r="BC504" i="1"/>
  <c r="AS505" i="1"/>
  <c r="AT505" i="1"/>
  <c r="AU505" i="1"/>
  <c r="AV505" i="1"/>
  <c r="AW505" i="1"/>
  <c r="AX505" i="1"/>
  <c r="AY505" i="1"/>
  <c r="AZ505" i="1"/>
  <c r="BA505" i="1"/>
  <c r="BB505" i="1"/>
  <c r="BC505" i="1"/>
  <c r="AS506" i="1"/>
  <c r="AT506" i="1"/>
  <c r="AU506" i="1"/>
  <c r="AV506" i="1"/>
  <c r="AW506" i="1"/>
  <c r="AX506" i="1"/>
  <c r="AY506" i="1"/>
  <c r="AZ506" i="1"/>
  <c r="BA506" i="1"/>
  <c r="BB506" i="1"/>
  <c r="BC506" i="1"/>
  <c r="AS507" i="1"/>
  <c r="AT507" i="1"/>
  <c r="AU507" i="1"/>
  <c r="AV507" i="1"/>
  <c r="AW507" i="1"/>
  <c r="AX507" i="1"/>
  <c r="AY507" i="1"/>
  <c r="AZ507" i="1"/>
  <c r="BA507" i="1"/>
  <c r="BB507" i="1"/>
  <c r="BC507" i="1"/>
  <c r="AS508" i="1"/>
  <c r="AT508" i="1"/>
  <c r="AU508" i="1"/>
  <c r="AV508" i="1"/>
  <c r="AW508" i="1"/>
  <c r="AX508" i="1"/>
  <c r="AY508" i="1"/>
  <c r="AZ508" i="1"/>
  <c r="BA508" i="1"/>
  <c r="BB508" i="1"/>
  <c r="BC508" i="1"/>
  <c r="AS509" i="1"/>
  <c r="AT509" i="1"/>
  <c r="AU509" i="1"/>
  <c r="AV509" i="1"/>
  <c r="AW509" i="1"/>
  <c r="AX509" i="1"/>
  <c r="AY509" i="1"/>
  <c r="AZ509" i="1"/>
  <c r="BA509" i="1"/>
  <c r="BB509" i="1"/>
  <c r="BC509" i="1"/>
  <c r="AS510" i="1"/>
  <c r="AT510" i="1"/>
  <c r="AU510" i="1"/>
  <c r="AV510" i="1"/>
  <c r="AW510" i="1"/>
  <c r="AX510" i="1"/>
  <c r="AY510" i="1"/>
  <c r="AZ510" i="1"/>
  <c r="BA510" i="1"/>
  <c r="BB510" i="1"/>
  <c r="BC510" i="1"/>
  <c r="AS511" i="1"/>
  <c r="AT511" i="1"/>
  <c r="AU511" i="1"/>
  <c r="AV511" i="1"/>
  <c r="AW511" i="1"/>
  <c r="AX511" i="1"/>
  <c r="AY511" i="1"/>
  <c r="AZ511" i="1"/>
  <c r="BA511" i="1"/>
  <c r="BB511" i="1"/>
  <c r="BC511" i="1"/>
  <c r="AS512" i="1"/>
  <c r="AT512" i="1"/>
  <c r="AU512" i="1"/>
  <c r="AV512" i="1"/>
  <c r="AW512" i="1"/>
  <c r="AX512" i="1"/>
  <c r="AY512" i="1"/>
  <c r="AZ512" i="1"/>
  <c r="BA512" i="1"/>
  <c r="BB512" i="1"/>
  <c r="BC512" i="1"/>
  <c r="AS513" i="1"/>
  <c r="AT513" i="1"/>
  <c r="AU513" i="1"/>
  <c r="AV513" i="1"/>
  <c r="AW513" i="1"/>
  <c r="AX513" i="1"/>
  <c r="AY513" i="1"/>
  <c r="AZ513" i="1"/>
  <c r="BA513" i="1"/>
  <c r="BB513" i="1"/>
  <c r="BC513" i="1"/>
  <c r="AS514" i="1"/>
  <c r="AT514" i="1"/>
  <c r="AU514" i="1"/>
  <c r="AV514" i="1"/>
  <c r="AW514" i="1"/>
  <c r="AX514" i="1"/>
  <c r="AY514" i="1"/>
  <c r="AZ514" i="1"/>
  <c r="BA514" i="1"/>
  <c r="BB514" i="1"/>
  <c r="BC514" i="1"/>
  <c r="AS515" i="1"/>
  <c r="AT515" i="1"/>
  <c r="AU515" i="1"/>
  <c r="AV515" i="1"/>
  <c r="AW515" i="1"/>
  <c r="AX515" i="1"/>
  <c r="AY515" i="1"/>
  <c r="AZ515" i="1"/>
  <c r="BA515" i="1"/>
  <c r="BB515" i="1"/>
  <c r="BC515" i="1"/>
  <c r="AS516" i="1"/>
  <c r="AT516" i="1"/>
  <c r="AU516" i="1"/>
  <c r="AV516" i="1"/>
  <c r="AW516" i="1"/>
  <c r="AX516" i="1"/>
  <c r="AY516" i="1"/>
  <c r="AZ516" i="1"/>
  <c r="BA516" i="1"/>
  <c r="BB516" i="1"/>
  <c r="BC516" i="1"/>
  <c r="AS517" i="1"/>
  <c r="AT517" i="1"/>
  <c r="AU517" i="1"/>
  <c r="AV517" i="1"/>
  <c r="AW517" i="1"/>
  <c r="AX517" i="1"/>
  <c r="AY517" i="1"/>
  <c r="AZ517" i="1"/>
  <c r="BA517" i="1"/>
  <c r="BB517" i="1"/>
  <c r="BC517" i="1"/>
  <c r="AS518" i="1"/>
  <c r="AT518" i="1"/>
  <c r="AU518" i="1"/>
  <c r="AV518" i="1"/>
  <c r="AW518" i="1"/>
  <c r="AX518" i="1"/>
  <c r="AY518" i="1"/>
  <c r="AZ518" i="1"/>
  <c r="BA518" i="1"/>
  <c r="BB518" i="1"/>
  <c r="BC518" i="1"/>
  <c r="AS519" i="1"/>
  <c r="AT519" i="1"/>
  <c r="AU519" i="1"/>
  <c r="AV519" i="1"/>
  <c r="AW519" i="1"/>
  <c r="AX519" i="1"/>
  <c r="AY519" i="1"/>
  <c r="AZ519" i="1"/>
  <c r="BA519" i="1"/>
  <c r="BB519" i="1"/>
  <c r="BC519" i="1"/>
  <c r="AS520" i="1"/>
  <c r="AT520" i="1"/>
  <c r="AU520" i="1"/>
  <c r="AV520" i="1"/>
  <c r="AW520" i="1"/>
  <c r="AX520" i="1"/>
  <c r="AY520" i="1"/>
  <c r="AZ520" i="1"/>
  <c r="BA520" i="1"/>
  <c r="BB520" i="1"/>
  <c r="BC520" i="1"/>
  <c r="AS521" i="1"/>
  <c r="AT521" i="1"/>
  <c r="AU521" i="1"/>
  <c r="AV521" i="1"/>
  <c r="AW521" i="1"/>
  <c r="AX521" i="1"/>
  <c r="AY521" i="1"/>
  <c r="AZ521" i="1"/>
  <c r="BA521" i="1"/>
  <c r="BB521" i="1"/>
  <c r="BC521" i="1"/>
  <c r="AS522" i="1"/>
  <c r="AT522" i="1"/>
  <c r="AU522" i="1"/>
  <c r="AV522" i="1"/>
  <c r="AW522" i="1"/>
  <c r="AX522" i="1"/>
  <c r="AY522" i="1"/>
  <c r="AZ522" i="1"/>
  <c r="BA522" i="1"/>
  <c r="BB522" i="1"/>
  <c r="BC522" i="1"/>
  <c r="AS523" i="1"/>
  <c r="AT523" i="1"/>
  <c r="AU523" i="1"/>
  <c r="AV523" i="1"/>
  <c r="AW523" i="1"/>
  <c r="AX523" i="1"/>
  <c r="AY523" i="1"/>
  <c r="AZ523" i="1"/>
  <c r="BA523" i="1"/>
  <c r="BB523" i="1"/>
  <c r="BC523" i="1"/>
  <c r="AS524" i="1"/>
  <c r="AT524" i="1"/>
  <c r="AU524" i="1"/>
  <c r="AV524" i="1"/>
  <c r="AW524" i="1"/>
  <c r="AX524" i="1"/>
  <c r="AY524" i="1"/>
  <c r="AZ524" i="1"/>
  <c r="BA524" i="1"/>
  <c r="BB524" i="1"/>
  <c r="BC524" i="1"/>
  <c r="AS525" i="1"/>
  <c r="AT525" i="1"/>
  <c r="AU525" i="1"/>
  <c r="AV525" i="1"/>
  <c r="AW525" i="1"/>
  <c r="AX525" i="1"/>
  <c r="AY525" i="1"/>
  <c r="AZ525" i="1"/>
  <c r="BA525" i="1"/>
  <c r="BB525" i="1"/>
  <c r="BC525" i="1"/>
  <c r="AS526" i="1"/>
  <c r="AT526" i="1"/>
  <c r="AU526" i="1"/>
  <c r="AV526" i="1"/>
  <c r="AW526" i="1"/>
  <c r="AX526" i="1"/>
  <c r="AY526" i="1"/>
  <c r="AZ526" i="1"/>
  <c r="BA526" i="1"/>
  <c r="BB526" i="1"/>
  <c r="BC526" i="1"/>
  <c r="AS527" i="1"/>
  <c r="AT527" i="1"/>
  <c r="AU527" i="1"/>
  <c r="AV527" i="1"/>
  <c r="AW527" i="1"/>
  <c r="AX527" i="1"/>
  <c r="AY527" i="1"/>
  <c r="AZ527" i="1"/>
  <c r="BA527" i="1"/>
  <c r="BB527" i="1"/>
  <c r="BC527" i="1"/>
  <c r="AS528" i="1"/>
  <c r="AT528" i="1"/>
  <c r="AU528" i="1"/>
  <c r="AV528" i="1"/>
  <c r="AW528" i="1"/>
  <c r="AX528" i="1"/>
  <c r="AY528" i="1"/>
  <c r="AZ528" i="1"/>
  <c r="BA528" i="1"/>
  <c r="BB528" i="1"/>
  <c r="BC528" i="1"/>
  <c r="AS529" i="1"/>
  <c r="AT529" i="1"/>
  <c r="AU529" i="1"/>
  <c r="AV529" i="1"/>
  <c r="AW529" i="1"/>
  <c r="AX529" i="1"/>
  <c r="AY529" i="1"/>
  <c r="AZ529" i="1"/>
  <c r="BA529" i="1"/>
  <c r="BB529" i="1"/>
  <c r="BC529" i="1"/>
  <c r="AS530" i="1"/>
  <c r="AT530" i="1"/>
  <c r="AU530" i="1"/>
  <c r="AV530" i="1"/>
  <c r="AW530" i="1"/>
  <c r="AX530" i="1"/>
  <c r="AY530" i="1"/>
  <c r="AZ530" i="1"/>
  <c r="BA530" i="1"/>
  <c r="BB530" i="1"/>
  <c r="BC530" i="1"/>
  <c r="AS531" i="1"/>
  <c r="AT531" i="1"/>
  <c r="AU531" i="1"/>
  <c r="AV531" i="1"/>
  <c r="AW531" i="1"/>
  <c r="AX531" i="1"/>
  <c r="AY531" i="1"/>
  <c r="AZ531" i="1"/>
  <c r="BA531" i="1"/>
  <c r="BB531" i="1"/>
  <c r="BC531" i="1"/>
  <c r="AS532" i="1"/>
  <c r="AT532" i="1"/>
  <c r="AU532" i="1"/>
  <c r="AV532" i="1"/>
  <c r="AW532" i="1"/>
  <c r="AX532" i="1"/>
  <c r="AY532" i="1"/>
  <c r="AZ532" i="1"/>
  <c r="BA532" i="1"/>
  <c r="BB532" i="1"/>
  <c r="BC532" i="1"/>
  <c r="AS533" i="1"/>
  <c r="AT533" i="1"/>
  <c r="AU533" i="1"/>
  <c r="AV533" i="1"/>
  <c r="AW533" i="1"/>
  <c r="AX533" i="1"/>
  <c r="AY533" i="1"/>
  <c r="AZ533" i="1"/>
  <c r="BA533" i="1"/>
  <c r="BB533" i="1"/>
  <c r="BC533" i="1"/>
  <c r="AS534" i="1"/>
  <c r="AT534" i="1"/>
  <c r="AU534" i="1"/>
  <c r="AV534" i="1"/>
  <c r="AW534" i="1"/>
  <c r="AX534" i="1"/>
  <c r="AY534" i="1"/>
  <c r="AZ534" i="1"/>
  <c r="BA534" i="1"/>
  <c r="BB534" i="1"/>
  <c r="BC534" i="1"/>
  <c r="AS535" i="1"/>
  <c r="AT535" i="1"/>
  <c r="AU535" i="1"/>
  <c r="AV535" i="1"/>
  <c r="AW535" i="1"/>
  <c r="AX535" i="1"/>
  <c r="AY535" i="1"/>
  <c r="AZ535" i="1"/>
  <c r="BA535" i="1"/>
  <c r="BB535" i="1"/>
  <c r="BC535" i="1"/>
  <c r="AS536" i="1"/>
  <c r="AT536" i="1"/>
  <c r="AU536" i="1"/>
  <c r="AV536" i="1"/>
  <c r="AW536" i="1"/>
  <c r="AX536" i="1"/>
  <c r="AY536" i="1"/>
  <c r="AZ536" i="1"/>
  <c r="BA536" i="1"/>
  <c r="BB536" i="1"/>
  <c r="BC536" i="1"/>
  <c r="AS537" i="1"/>
  <c r="AT537" i="1"/>
  <c r="AU537" i="1"/>
  <c r="AV537" i="1"/>
  <c r="AW537" i="1"/>
  <c r="AX537" i="1"/>
  <c r="AY537" i="1"/>
  <c r="AZ537" i="1"/>
  <c r="BA537" i="1"/>
  <c r="BB537" i="1"/>
  <c r="BC537" i="1"/>
  <c r="AS538" i="1"/>
  <c r="AT538" i="1"/>
  <c r="AU538" i="1"/>
  <c r="AV538" i="1"/>
  <c r="AW538" i="1"/>
  <c r="AX538" i="1"/>
  <c r="AY538" i="1"/>
  <c r="AZ538" i="1"/>
  <c r="BA538" i="1"/>
  <c r="BB538" i="1"/>
  <c r="BC538" i="1"/>
  <c r="AS539" i="1"/>
  <c r="AT539" i="1"/>
  <c r="AU539" i="1"/>
  <c r="AV539" i="1"/>
  <c r="AW539" i="1"/>
  <c r="AX539" i="1"/>
  <c r="AY539" i="1"/>
  <c r="AZ539" i="1"/>
  <c r="BA539" i="1"/>
  <c r="BB539" i="1"/>
  <c r="BC539" i="1"/>
  <c r="AS540" i="1"/>
  <c r="AT540" i="1"/>
  <c r="AU540" i="1"/>
  <c r="AV540" i="1"/>
  <c r="AW540" i="1"/>
  <c r="AX540" i="1"/>
  <c r="AY540" i="1"/>
  <c r="AZ540" i="1"/>
  <c r="BA540" i="1"/>
  <c r="BB540" i="1"/>
  <c r="BC540" i="1"/>
  <c r="AS541" i="1"/>
  <c r="AT541" i="1"/>
  <c r="AU541" i="1"/>
  <c r="AV541" i="1"/>
  <c r="AW541" i="1"/>
  <c r="AX541" i="1"/>
  <c r="AY541" i="1"/>
  <c r="AZ541" i="1"/>
  <c r="BA541" i="1"/>
  <c r="BB541" i="1"/>
  <c r="BC541" i="1"/>
  <c r="AS542" i="1"/>
  <c r="AT542" i="1"/>
  <c r="AU542" i="1"/>
  <c r="AV542" i="1"/>
  <c r="AW542" i="1"/>
  <c r="AX542" i="1"/>
  <c r="AY542" i="1"/>
  <c r="AZ542" i="1"/>
  <c r="BA542" i="1"/>
  <c r="BB542" i="1"/>
  <c r="BC542" i="1"/>
  <c r="AS543" i="1"/>
  <c r="AT543" i="1"/>
  <c r="AU543" i="1"/>
  <c r="AV543" i="1"/>
  <c r="AW543" i="1"/>
  <c r="AX543" i="1"/>
  <c r="AY543" i="1"/>
  <c r="AZ543" i="1"/>
  <c r="BA543" i="1"/>
  <c r="BB543" i="1"/>
  <c r="BC543" i="1"/>
  <c r="AS544" i="1"/>
  <c r="AT544" i="1"/>
  <c r="AU544" i="1"/>
  <c r="AV544" i="1"/>
  <c r="AW544" i="1"/>
  <c r="AX544" i="1"/>
  <c r="AY544" i="1"/>
  <c r="AZ544" i="1"/>
  <c r="BA544" i="1"/>
  <c r="BB544" i="1"/>
  <c r="BC544" i="1"/>
  <c r="AS545" i="1"/>
  <c r="AT545" i="1"/>
  <c r="AU545" i="1"/>
  <c r="AV545" i="1"/>
  <c r="AW545" i="1"/>
  <c r="AX545" i="1"/>
  <c r="AY545" i="1"/>
  <c r="AZ545" i="1"/>
  <c r="BA545" i="1"/>
  <c r="BB545" i="1"/>
  <c r="BC545" i="1"/>
  <c r="AS546" i="1"/>
  <c r="AT546" i="1"/>
  <c r="AU546" i="1"/>
  <c r="AV546" i="1"/>
  <c r="AW546" i="1"/>
  <c r="AX546" i="1"/>
  <c r="AY546" i="1"/>
  <c r="AZ546" i="1"/>
  <c r="BA546" i="1"/>
  <c r="BB546" i="1"/>
  <c r="BC546" i="1"/>
  <c r="AS547" i="1"/>
  <c r="AT547" i="1"/>
  <c r="AU547" i="1"/>
  <c r="AV547" i="1"/>
  <c r="AW547" i="1"/>
  <c r="AX547" i="1"/>
  <c r="AY547" i="1"/>
  <c r="AZ547" i="1"/>
  <c r="BA547" i="1"/>
  <c r="BB547" i="1"/>
  <c r="BC547" i="1"/>
  <c r="AS548" i="1"/>
  <c r="AT548" i="1"/>
  <c r="AU548" i="1"/>
  <c r="AV548" i="1"/>
  <c r="AW548" i="1"/>
  <c r="AX548" i="1"/>
  <c r="AY548" i="1"/>
  <c r="AZ548" i="1"/>
  <c r="BA548" i="1"/>
  <c r="BB548" i="1"/>
  <c r="BC548" i="1"/>
  <c r="AS549" i="1"/>
  <c r="AT549" i="1"/>
  <c r="AU549" i="1"/>
  <c r="AV549" i="1"/>
  <c r="AW549" i="1"/>
  <c r="AX549" i="1"/>
  <c r="AY549" i="1"/>
  <c r="AZ549" i="1"/>
  <c r="BA549" i="1"/>
  <c r="BB549" i="1"/>
  <c r="BC549" i="1"/>
  <c r="AS550" i="1"/>
  <c r="AT550" i="1"/>
  <c r="AU550" i="1"/>
  <c r="AV550" i="1"/>
  <c r="AW550" i="1"/>
  <c r="AX550" i="1"/>
  <c r="AY550" i="1"/>
  <c r="AZ550" i="1"/>
  <c r="BA550" i="1"/>
  <c r="BB550" i="1"/>
  <c r="BC550" i="1"/>
  <c r="AS551" i="1"/>
  <c r="AT551" i="1"/>
  <c r="AU551" i="1"/>
  <c r="AV551" i="1"/>
  <c r="AW551" i="1"/>
  <c r="AX551" i="1"/>
  <c r="AY551" i="1"/>
  <c r="AZ551" i="1"/>
  <c r="BA551" i="1"/>
  <c r="BB551" i="1"/>
  <c r="BC551" i="1"/>
  <c r="AS552" i="1"/>
  <c r="AT552" i="1"/>
  <c r="AU552" i="1"/>
  <c r="AV552" i="1"/>
  <c r="AW552" i="1"/>
  <c r="AX552" i="1"/>
  <c r="AY552" i="1"/>
  <c r="AZ552" i="1"/>
  <c r="BA552" i="1"/>
  <c r="BB552" i="1"/>
  <c r="BC552" i="1"/>
  <c r="AS553" i="1"/>
  <c r="AT553" i="1"/>
  <c r="AU553" i="1"/>
  <c r="AV553" i="1"/>
  <c r="AW553" i="1"/>
  <c r="AX553" i="1"/>
  <c r="AY553" i="1"/>
  <c r="AZ553" i="1"/>
  <c r="BA553" i="1"/>
  <c r="BB553" i="1"/>
  <c r="BC553" i="1"/>
  <c r="AS554" i="1"/>
  <c r="AT554" i="1"/>
  <c r="AU554" i="1"/>
  <c r="AV554" i="1"/>
  <c r="AW554" i="1"/>
  <c r="AX554" i="1"/>
  <c r="AY554" i="1"/>
  <c r="AZ554" i="1"/>
  <c r="BA554" i="1"/>
  <c r="BB554" i="1"/>
  <c r="BC554" i="1"/>
  <c r="AS555" i="1"/>
  <c r="AT555" i="1"/>
  <c r="AU555" i="1"/>
  <c r="AV555" i="1"/>
  <c r="AW555" i="1"/>
  <c r="AX555" i="1"/>
  <c r="AY555" i="1"/>
  <c r="AZ555" i="1"/>
  <c r="BA555" i="1"/>
  <c r="BB555" i="1"/>
  <c r="BC555" i="1"/>
  <c r="AS556" i="1"/>
  <c r="AT556" i="1"/>
  <c r="AU556" i="1"/>
  <c r="AV556" i="1"/>
  <c r="AW556" i="1"/>
  <c r="AX556" i="1"/>
  <c r="AY556" i="1"/>
  <c r="AZ556" i="1"/>
  <c r="BA556" i="1"/>
  <c r="BB556" i="1"/>
  <c r="BC556" i="1"/>
  <c r="AS557" i="1"/>
  <c r="AT557" i="1"/>
  <c r="AU557" i="1"/>
  <c r="AV557" i="1"/>
  <c r="AW557" i="1"/>
  <c r="AX557" i="1"/>
  <c r="AY557" i="1"/>
  <c r="AZ557" i="1"/>
  <c r="BA557" i="1"/>
  <c r="BB557" i="1"/>
  <c r="BC557" i="1"/>
  <c r="AS558" i="1"/>
  <c r="AT558" i="1"/>
  <c r="AU558" i="1"/>
  <c r="AV558" i="1"/>
  <c r="AW558" i="1"/>
  <c r="AX558" i="1"/>
  <c r="AY558" i="1"/>
  <c r="AZ558" i="1"/>
  <c r="BA558" i="1"/>
  <c r="BB558" i="1"/>
  <c r="BC558" i="1"/>
  <c r="AS559" i="1"/>
  <c r="AT559" i="1"/>
  <c r="AU559" i="1"/>
  <c r="AV559" i="1"/>
  <c r="AW559" i="1"/>
  <c r="AX559" i="1"/>
  <c r="AY559" i="1"/>
  <c r="AZ559" i="1"/>
  <c r="BA559" i="1"/>
  <c r="BB559" i="1"/>
  <c r="BC559" i="1"/>
  <c r="AS560" i="1"/>
  <c r="AT560" i="1"/>
  <c r="AU560" i="1"/>
  <c r="AV560" i="1"/>
  <c r="AW560" i="1"/>
  <c r="AX560" i="1"/>
  <c r="AY560" i="1"/>
  <c r="AZ560" i="1"/>
  <c r="BA560" i="1"/>
  <c r="BB560" i="1"/>
  <c r="BC560" i="1"/>
  <c r="AS561" i="1"/>
  <c r="AT561" i="1"/>
  <c r="AU561" i="1"/>
  <c r="AV561" i="1"/>
  <c r="AW561" i="1"/>
  <c r="AX561" i="1"/>
  <c r="AY561" i="1"/>
  <c r="AZ561" i="1"/>
  <c r="BA561" i="1"/>
  <c r="BB561" i="1"/>
  <c r="BC561" i="1"/>
  <c r="AS562" i="1"/>
  <c r="AT562" i="1"/>
  <c r="AU562" i="1"/>
  <c r="AV562" i="1"/>
  <c r="AW562" i="1"/>
  <c r="AX562" i="1"/>
  <c r="AY562" i="1"/>
  <c r="AZ562" i="1"/>
  <c r="BA562" i="1"/>
  <c r="BB562" i="1"/>
  <c r="BC562" i="1"/>
  <c r="AS563" i="1"/>
  <c r="AT563" i="1"/>
  <c r="AU563" i="1"/>
  <c r="AV563" i="1"/>
  <c r="AW563" i="1"/>
  <c r="AX563" i="1"/>
  <c r="AY563" i="1"/>
  <c r="AZ563" i="1"/>
  <c r="BA563" i="1"/>
  <c r="BB563" i="1"/>
  <c r="BC563" i="1"/>
  <c r="AS564" i="1"/>
  <c r="AT564" i="1"/>
  <c r="AU564" i="1"/>
  <c r="AV564" i="1"/>
  <c r="AW564" i="1"/>
  <c r="AX564" i="1"/>
  <c r="AY564" i="1"/>
  <c r="AZ564" i="1"/>
  <c r="BA564" i="1"/>
  <c r="BB564" i="1"/>
  <c r="BC564" i="1"/>
  <c r="AS565" i="1"/>
  <c r="AT565" i="1"/>
  <c r="AU565" i="1"/>
  <c r="AV565" i="1"/>
  <c r="AW565" i="1"/>
  <c r="AX565" i="1"/>
  <c r="AY565" i="1"/>
  <c r="AZ565" i="1"/>
  <c r="BA565" i="1"/>
  <c r="BB565" i="1"/>
  <c r="BC565" i="1"/>
  <c r="AS566" i="1"/>
  <c r="AT566" i="1"/>
  <c r="AU566" i="1"/>
  <c r="AV566" i="1"/>
  <c r="AW566" i="1"/>
  <c r="AX566" i="1"/>
  <c r="AY566" i="1"/>
  <c r="AZ566" i="1"/>
  <c r="BA566" i="1"/>
  <c r="BB566" i="1"/>
  <c r="BC566" i="1"/>
  <c r="AS567" i="1"/>
  <c r="AT567" i="1"/>
  <c r="AU567" i="1"/>
  <c r="AV567" i="1"/>
  <c r="AW567" i="1"/>
  <c r="AX567" i="1"/>
  <c r="AY567" i="1"/>
  <c r="AZ567" i="1"/>
  <c r="BA567" i="1"/>
  <c r="BB567" i="1"/>
  <c r="BC567" i="1"/>
  <c r="AS568" i="1"/>
  <c r="AT568" i="1"/>
  <c r="AU568" i="1"/>
  <c r="AV568" i="1"/>
  <c r="AW568" i="1"/>
  <c r="AX568" i="1"/>
  <c r="AY568" i="1"/>
  <c r="AZ568" i="1"/>
  <c r="BA568" i="1"/>
  <c r="BB568" i="1"/>
  <c r="BC568" i="1"/>
  <c r="AS569" i="1"/>
  <c r="AT569" i="1"/>
  <c r="AU569" i="1"/>
  <c r="AV569" i="1"/>
  <c r="AW569" i="1"/>
  <c r="AX569" i="1"/>
  <c r="AY569" i="1"/>
  <c r="AZ569" i="1"/>
  <c r="BA569" i="1"/>
  <c r="BB569" i="1"/>
  <c r="BC569" i="1"/>
  <c r="AS570" i="1"/>
  <c r="AT570" i="1"/>
  <c r="AU570" i="1"/>
  <c r="AV570" i="1"/>
  <c r="AW570" i="1"/>
  <c r="AX570" i="1"/>
  <c r="AY570" i="1"/>
  <c r="AZ570" i="1"/>
  <c r="BA570" i="1"/>
  <c r="BB570" i="1"/>
  <c r="BC570" i="1"/>
  <c r="AS571" i="1"/>
  <c r="AT571" i="1"/>
  <c r="AU571" i="1"/>
  <c r="AV571" i="1"/>
  <c r="AW571" i="1"/>
  <c r="AX571" i="1"/>
  <c r="AY571" i="1"/>
  <c r="AZ571" i="1"/>
  <c r="BA571" i="1"/>
  <c r="BB571" i="1"/>
  <c r="BC571" i="1"/>
  <c r="AS572" i="1"/>
  <c r="AT572" i="1"/>
  <c r="AU572" i="1"/>
  <c r="AV572" i="1"/>
  <c r="AW572" i="1"/>
  <c r="AX572" i="1"/>
  <c r="AY572" i="1"/>
  <c r="AZ572" i="1"/>
  <c r="BA572" i="1"/>
  <c r="BB572" i="1"/>
  <c r="BC572" i="1"/>
  <c r="AS573" i="1"/>
  <c r="AT573" i="1"/>
  <c r="AU573" i="1"/>
  <c r="AV573" i="1"/>
  <c r="AW573" i="1"/>
  <c r="AX573" i="1"/>
  <c r="AY573" i="1"/>
  <c r="AZ573" i="1"/>
  <c r="BA573" i="1"/>
  <c r="BB573" i="1"/>
  <c r="BC573" i="1"/>
  <c r="AS574" i="1"/>
  <c r="AT574" i="1"/>
  <c r="AU574" i="1"/>
  <c r="AV574" i="1"/>
  <c r="AW574" i="1"/>
  <c r="AX574" i="1"/>
  <c r="AY574" i="1"/>
  <c r="AZ574" i="1"/>
  <c r="BA574" i="1"/>
  <c r="BB574" i="1"/>
  <c r="BC574" i="1"/>
  <c r="AS575" i="1"/>
  <c r="AT575" i="1"/>
  <c r="AU575" i="1"/>
  <c r="AV575" i="1"/>
  <c r="AW575" i="1"/>
  <c r="AX575" i="1"/>
  <c r="AY575" i="1"/>
  <c r="AZ575" i="1"/>
  <c r="BA575" i="1"/>
  <c r="BB575" i="1"/>
  <c r="BC575" i="1"/>
  <c r="AS576" i="1"/>
  <c r="AT576" i="1"/>
  <c r="AU576" i="1"/>
  <c r="AV576" i="1"/>
  <c r="AW576" i="1"/>
  <c r="AX576" i="1"/>
  <c r="AY576" i="1"/>
  <c r="AZ576" i="1"/>
  <c r="BA576" i="1"/>
  <c r="BB576" i="1"/>
  <c r="BC576" i="1"/>
  <c r="AS577" i="1"/>
  <c r="AT577" i="1"/>
  <c r="AU577" i="1"/>
  <c r="AV577" i="1"/>
  <c r="AW577" i="1"/>
  <c r="AX577" i="1"/>
  <c r="AY577" i="1"/>
  <c r="AZ577" i="1"/>
  <c r="BA577" i="1"/>
  <c r="BB577" i="1"/>
  <c r="BC577" i="1"/>
  <c r="AS578" i="1"/>
  <c r="AT578" i="1"/>
  <c r="AU578" i="1"/>
  <c r="AV578" i="1"/>
  <c r="AW578" i="1"/>
  <c r="AX578" i="1"/>
  <c r="AY578" i="1"/>
  <c r="AZ578" i="1"/>
  <c r="BA578" i="1"/>
  <c r="BB578" i="1"/>
  <c r="BC578" i="1"/>
  <c r="AS579" i="1"/>
  <c r="AT579" i="1"/>
  <c r="AU579" i="1"/>
  <c r="AV579" i="1"/>
  <c r="AW579" i="1"/>
  <c r="AX579" i="1"/>
  <c r="AY579" i="1"/>
  <c r="AZ579" i="1"/>
  <c r="BA579" i="1"/>
  <c r="BB579" i="1"/>
  <c r="BC579" i="1"/>
  <c r="AS580" i="1"/>
  <c r="AT580" i="1"/>
  <c r="AU580" i="1"/>
  <c r="AV580" i="1"/>
  <c r="AW580" i="1"/>
  <c r="AX580" i="1"/>
  <c r="AY580" i="1"/>
  <c r="AZ580" i="1"/>
  <c r="BA580" i="1"/>
  <c r="BB580" i="1"/>
  <c r="BC580" i="1"/>
  <c r="AS581" i="1"/>
  <c r="AT581" i="1"/>
  <c r="AU581" i="1"/>
  <c r="AV581" i="1"/>
  <c r="AW581" i="1"/>
  <c r="AX581" i="1"/>
  <c r="AY581" i="1"/>
  <c r="AZ581" i="1"/>
  <c r="BA581" i="1"/>
  <c r="BB581" i="1"/>
  <c r="BC581" i="1"/>
  <c r="AS582" i="1"/>
  <c r="AT582" i="1"/>
  <c r="AU582" i="1"/>
  <c r="AV582" i="1"/>
  <c r="AW582" i="1"/>
  <c r="AX582" i="1"/>
  <c r="AY582" i="1"/>
  <c r="AZ582" i="1"/>
  <c r="BA582" i="1"/>
  <c r="BB582" i="1"/>
  <c r="BC582" i="1"/>
  <c r="AS583" i="1"/>
  <c r="AT583" i="1"/>
  <c r="AU583" i="1"/>
  <c r="AV583" i="1"/>
  <c r="AW583" i="1"/>
  <c r="AX583" i="1"/>
  <c r="AY583" i="1"/>
  <c r="AZ583" i="1"/>
  <c r="BA583" i="1"/>
  <c r="BB583" i="1"/>
  <c r="BC583" i="1"/>
  <c r="AS584" i="1"/>
  <c r="AT584" i="1"/>
  <c r="AU584" i="1"/>
  <c r="AV584" i="1"/>
  <c r="AW584" i="1"/>
  <c r="AX584" i="1"/>
  <c r="AY584" i="1"/>
  <c r="AZ584" i="1"/>
  <c r="BA584" i="1"/>
  <c r="BB584" i="1"/>
  <c r="BC584" i="1"/>
  <c r="AS585" i="1"/>
  <c r="AT585" i="1"/>
  <c r="AU585" i="1"/>
  <c r="AV585" i="1"/>
  <c r="AW585" i="1"/>
  <c r="AX585" i="1"/>
  <c r="AY585" i="1"/>
  <c r="AZ585" i="1"/>
  <c r="BA585" i="1"/>
  <c r="BB585" i="1"/>
  <c r="BC585" i="1"/>
  <c r="AS586" i="1"/>
  <c r="AT586" i="1"/>
  <c r="AU586" i="1"/>
  <c r="AV586" i="1"/>
  <c r="AW586" i="1"/>
  <c r="AX586" i="1"/>
  <c r="AY586" i="1"/>
  <c r="AZ586" i="1"/>
  <c r="BA586" i="1"/>
  <c r="BB586" i="1"/>
  <c r="BC586" i="1"/>
  <c r="AS587" i="1"/>
  <c r="AT587" i="1"/>
  <c r="AU587" i="1"/>
  <c r="AV587" i="1"/>
  <c r="AW587" i="1"/>
  <c r="AX587" i="1"/>
  <c r="AY587" i="1"/>
  <c r="AZ587" i="1"/>
  <c r="BA587" i="1"/>
  <c r="BB587" i="1"/>
  <c r="BC587" i="1"/>
  <c r="AS588" i="1"/>
  <c r="AT588" i="1"/>
  <c r="AU588" i="1"/>
  <c r="AV588" i="1"/>
  <c r="AW588" i="1"/>
  <c r="AX588" i="1"/>
  <c r="AY588" i="1"/>
  <c r="AZ588" i="1"/>
  <c r="BA588" i="1"/>
  <c r="BB588" i="1"/>
  <c r="BC588" i="1"/>
  <c r="AS589" i="1"/>
  <c r="AT589" i="1"/>
  <c r="AU589" i="1"/>
  <c r="AV589" i="1"/>
  <c r="AW589" i="1"/>
  <c r="AX589" i="1"/>
  <c r="AY589" i="1"/>
  <c r="AZ589" i="1"/>
  <c r="BA589" i="1"/>
  <c r="BB589" i="1"/>
  <c r="BC589" i="1"/>
  <c r="AS590" i="1"/>
  <c r="AT590" i="1"/>
  <c r="AU590" i="1"/>
  <c r="AV590" i="1"/>
  <c r="AW590" i="1"/>
  <c r="AX590" i="1"/>
  <c r="AY590" i="1"/>
  <c r="AZ590" i="1"/>
  <c r="BA590" i="1"/>
  <c r="BB590" i="1"/>
  <c r="BC590" i="1"/>
  <c r="AS591" i="1"/>
  <c r="AT591" i="1"/>
  <c r="AU591" i="1"/>
  <c r="AV591" i="1"/>
  <c r="AW591" i="1"/>
  <c r="AX591" i="1"/>
  <c r="AY591" i="1"/>
  <c r="AZ591" i="1"/>
  <c r="BA591" i="1"/>
  <c r="BB591" i="1"/>
  <c r="BC591" i="1"/>
  <c r="AS592" i="1"/>
  <c r="AT592" i="1"/>
  <c r="AU592" i="1"/>
  <c r="AV592" i="1"/>
  <c r="AW592" i="1"/>
  <c r="AX592" i="1"/>
  <c r="AY592" i="1"/>
  <c r="AZ592" i="1"/>
  <c r="BA592" i="1"/>
  <c r="BB592" i="1"/>
  <c r="BC592" i="1"/>
  <c r="AS593" i="1"/>
  <c r="AT593" i="1"/>
  <c r="AU593" i="1"/>
  <c r="AV593" i="1"/>
  <c r="AW593" i="1"/>
  <c r="AX593" i="1"/>
  <c r="AY593" i="1"/>
  <c r="AZ593" i="1"/>
  <c r="BA593" i="1"/>
  <c r="BB593" i="1"/>
  <c r="BC593" i="1"/>
  <c r="AS594" i="1"/>
  <c r="AT594" i="1"/>
  <c r="AU594" i="1"/>
  <c r="AV594" i="1"/>
  <c r="AW594" i="1"/>
  <c r="AX594" i="1"/>
  <c r="AY594" i="1"/>
  <c r="AZ594" i="1"/>
  <c r="BA594" i="1"/>
  <c r="BB594" i="1"/>
  <c r="BC594" i="1"/>
  <c r="AS595" i="1"/>
  <c r="AT595" i="1"/>
  <c r="AU595" i="1"/>
  <c r="AV595" i="1"/>
  <c r="AW595" i="1"/>
  <c r="AX595" i="1"/>
  <c r="AY595" i="1"/>
  <c r="AZ595" i="1"/>
  <c r="BA595" i="1"/>
  <c r="BB595" i="1"/>
  <c r="BC595" i="1"/>
  <c r="AS596" i="1"/>
  <c r="AT596" i="1"/>
  <c r="AU596" i="1"/>
  <c r="AV596" i="1"/>
  <c r="AW596" i="1"/>
  <c r="AX596" i="1"/>
  <c r="AY596" i="1"/>
  <c r="AZ596" i="1"/>
  <c r="BA596" i="1"/>
  <c r="BB596" i="1"/>
  <c r="BC596" i="1"/>
  <c r="AS597" i="1"/>
  <c r="AT597" i="1"/>
  <c r="AU597" i="1"/>
  <c r="AV597" i="1"/>
  <c r="AW597" i="1"/>
  <c r="AX597" i="1"/>
  <c r="AY597" i="1"/>
  <c r="AZ597" i="1"/>
  <c r="BA597" i="1"/>
  <c r="BB597" i="1"/>
  <c r="BC597" i="1"/>
  <c r="AS598" i="1"/>
  <c r="AT598" i="1"/>
  <c r="AU598" i="1"/>
  <c r="AV598" i="1"/>
  <c r="AW598" i="1"/>
  <c r="AX598" i="1"/>
  <c r="AY598" i="1"/>
  <c r="AZ598" i="1"/>
  <c r="BA598" i="1"/>
  <c r="BB598" i="1"/>
  <c r="BC598" i="1"/>
  <c r="AS599" i="1"/>
  <c r="AT599" i="1"/>
  <c r="AU599" i="1"/>
  <c r="AV599" i="1"/>
  <c r="AW599" i="1"/>
  <c r="AX599" i="1"/>
  <c r="AY599" i="1"/>
  <c r="AZ599" i="1"/>
  <c r="BA599" i="1"/>
  <c r="BB599" i="1"/>
  <c r="BC599" i="1"/>
  <c r="AS600" i="1"/>
  <c r="AT600" i="1"/>
  <c r="AU600" i="1"/>
  <c r="AV600" i="1"/>
  <c r="AW600" i="1"/>
  <c r="AX600" i="1"/>
  <c r="AY600" i="1"/>
  <c r="AZ600" i="1"/>
  <c r="BA600" i="1"/>
  <c r="BB600" i="1"/>
  <c r="BC600" i="1"/>
  <c r="AS601" i="1"/>
  <c r="AT601" i="1"/>
  <c r="AU601" i="1"/>
  <c r="AV601" i="1"/>
  <c r="AW601" i="1"/>
  <c r="AX601" i="1"/>
  <c r="AY601" i="1"/>
  <c r="AZ601" i="1"/>
  <c r="BA601" i="1"/>
  <c r="BB601" i="1"/>
  <c r="BC601" i="1"/>
  <c r="AS602" i="1"/>
  <c r="AT602" i="1"/>
  <c r="AU602" i="1"/>
  <c r="AV602" i="1"/>
  <c r="AW602" i="1"/>
  <c r="AX602" i="1"/>
  <c r="AY602" i="1"/>
  <c r="AZ602" i="1"/>
  <c r="BA602" i="1"/>
  <c r="BB602" i="1"/>
  <c r="BC602" i="1"/>
  <c r="AS603" i="1"/>
  <c r="AT603" i="1"/>
  <c r="AU603" i="1"/>
  <c r="AV603" i="1"/>
  <c r="AW603" i="1"/>
  <c r="AX603" i="1"/>
  <c r="AY603" i="1"/>
  <c r="AZ603" i="1"/>
  <c r="BA603" i="1"/>
  <c r="BB603" i="1"/>
  <c r="BC603" i="1"/>
  <c r="AS604" i="1"/>
  <c r="AT604" i="1"/>
  <c r="AU604" i="1"/>
  <c r="AV604" i="1"/>
  <c r="AW604" i="1"/>
  <c r="AX604" i="1"/>
  <c r="AY604" i="1"/>
  <c r="AZ604" i="1"/>
  <c r="BA604" i="1"/>
  <c r="BB604" i="1"/>
  <c r="BC604" i="1"/>
  <c r="AS605" i="1"/>
  <c r="AT605" i="1"/>
  <c r="AU605" i="1"/>
  <c r="AV605" i="1"/>
  <c r="AW605" i="1"/>
  <c r="AX605" i="1"/>
  <c r="AY605" i="1"/>
  <c r="AZ605" i="1"/>
  <c r="BA605" i="1"/>
  <c r="BB605" i="1"/>
  <c r="BC605" i="1"/>
  <c r="AS606" i="1"/>
  <c r="AT606" i="1"/>
  <c r="AU606" i="1"/>
  <c r="AV606" i="1"/>
  <c r="AW606" i="1"/>
  <c r="AX606" i="1"/>
  <c r="AY606" i="1"/>
  <c r="AZ606" i="1"/>
  <c r="BA606" i="1"/>
  <c r="BB606" i="1"/>
  <c r="BC606" i="1"/>
  <c r="H13" i="9" l="1"/>
  <c r="H11" i="9"/>
  <c r="H14" i="9"/>
  <c r="H15" i="9"/>
  <c r="I15" i="9"/>
  <c r="I11" i="9"/>
  <c r="I12" i="9"/>
  <c r="H10" i="9"/>
  <c r="H8" i="9"/>
  <c r="I10" i="9"/>
  <c r="I14" i="9"/>
  <c r="I8" i="9"/>
  <c r="I9" i="9"/>
  <c r="H7" i="9"/>
  <c r="I7" i="9"/>
  <c r="H16" i="9"/>
  <c r="H12" i="9"/>
  <c r="H9" i="9"/>
  <c r="O80" i="7"/>
  <c r="F13" i="9" s="1"/>
  <c r="I13" i="9" s="1"/>
  <c r="E45" i="7"/>
  <c r="H76" i="7"/>
  <c r="J72" i="7"/>
  <c r="G77" i="7"/>
  <c r="D60" i="7"/>
  <c r="I59" i="7"/>
  <c r="H73" i="7"/>
  <c r="K74" i="7"/>
  <c r="C74" i="7"/>
  <c r="D40" i="7"/>
  <c r="H66" i="7"/>
  <c r="E17" i="7"/>
  <c r="F15" i="7"/>
  <c r="F7" i="7"/>
  <c r="E79" i="7"/>
  <c r="E13" i="7"/>
  <c r="G79" i="7"/>
  <c r="D76" i="7"/>
  <c r="G76" i="7"/>
  <c r="J73" i="7"/>
  <c r="G75" i="7"/>
  <c r="E61" i="7"/>
  <c r="C58" i="7"/>
  <c r="F79" i="7"/>
  <c r="K77" i="7"/>
  <c r="C77" i="7"/>
  <c r="F76" i="7"/>
  <c r="K38" i="7"/>
  <c r="J79" i="7"/>
  <c r="I70" i="7"/>
  <c r="I67" i="7"/>
  <c r="I63" i="7"/>
  <c r="E78" i="7"/>
  <c r="F59" i="7"/>
  <c r="E73" i="7"/>
  <c r="H74" i="7"/>
  <c r="I19" i="7"/>
  <c r="G72" i="7"/>
  <c r="E41" i="7"/>
  <c r="H22" i="7"/>
  <c r="I76" i="7"/>
  <c r="K72" i="7"/>
  <c r="C72" i="7"/>
  <c r="E75" i="7"/>
  <c r="E65" i="7"/>
  <c r="H77" i="7"/>
  <c r="H62" i="7"/>
  <c r="J61" i="7"/>
  <c r="H58" i="7"/>
  <c r="C54" i="7"/>
  <c r="G52" i="7"/>
  <c r="I73" i="7"/>
  <c r="D74" i="7"/>
  <c r="G44" i="7"/>
  <c r="F39" i="7"/>
  <c r="H50" i="7"/>
  <c r="F23" i="7"/>
  <c r="K18" i="7"/>
  <c r="C18" i="7"/>
  <c r="D8" i="7"/>
  <c r="F71" i="7"/>
  <c r="D79" i="7"/>
  <c r="K22" i="7"/>
  <c r="I72" i="7"/>
  <c r="J41" i="7"/>
  <c r="K75" i="7"/>
  <c r="C75" i="7"/>
  <c r="K70" i="7"/>
  <c r="C70" i="7"/>
  <c r="G68" i="7"/>
  <c r="F77" i="7"/>
  <c r="G78" i="7"/>
  <c r="G56" i="7"/>
  <c r="G73" i="7"/>
  <c r="J74" i="7"/>
  <c r="I47" i="7"/>
  <c r="F43" i="7"/>
  <c r="J37" i="7"/>
  <c r="H42" i="7"/>
  <c r="D36" i="7"/>
  <c r="J33" i="7"/>
  <c r="I31" i="7"/>
  <c r="J49" i="7"/>
  <c r="I27" i="7"/>
  <c r="E71" i="7"/>
  <c r="J69" i="7"/>
  <c r="E21" i="7"/>
  <c r="H14" i="7"/>
  <c r="I11" i="7"/>
  <c r="K79" i="7"/>
  <c r="C79" i="7"/>
  <c r="H72" i="7"/>
  <c r="H38" i="7"/>
  <c r="J75" i="7"/>
  <c r="G64" i="7"/>
  <c r="J65" i="7"/>
  <c r="E77" i="7"/>
  <c r="F78" i="7"/>
  <c r="I55" i="7"/>
  <c r="H54" i="7"/>
  <c r="D52" i="7"/>
  <c r="F35" i="7"/>
  <c r="K69" i="7"/>
  <c r="F73" i="7"/>
  <c r="I74" i="7"/>
  <c r="D64" i="7"/>
  <c r="D44" i="7"/>
  <c r="E29" i="7"/>
  <c r="K34" i="7"/>
  <c r="C34" i="7"/>
  <c r="G32" i="7"/>
  <c r="K30" i="7"/>
  <c r="C30" i="7"/>
  <c r="J9" i="7"/>
  <c r="G28" i="7"/>
  <c r="K26" i="7"/>
  <c r="C26" i="7"/>
  <c r="I35" i="7"/>
  <c r="D71" i="7"/>
  <c r="G20" i="7"/>
  <c r="H18" i="7"/>
  <c r="J13" i="7"/>
  <c r="K10" i="7"/>
  <c r="C10" i="7"/>
  <c r="G24" i="7"/>
  <c r="E5" i="7"/>
  <c r="F75" i="7"/>
  <c r="J77" i="7"/>
  <c r="D48" i="7"/>
  <c r="D24" i="7"/>
  <c r="J17" i="7"/>
  <c r="D12" i="7"/>
  <c r="E9" i="7"/>
  <c r="J5" i="7"/>
  <c r="D75" i="7"/>
  <c r="I75" i="7"/>
  <c r="J53" i="7"/>
  <c r="D32" i="7"/>
  <c r="I79" i="7"/>
  <c r="F72" i="7"/>
  <c r="H75" i="7"/>
  <c r="H70" i="7"/>
  <c r="D68" i="7"/>
  <c r="K62" i="7"/>
  <c r="C62" i="7"/>
  <c r="D78" i="7"/>
  <c r="K58" i="7"/>
  <c r="D56" i="7"/>
  <c r="D73" i="7"/>
  <c r="G74" i="7"/>
  <c r="F47" i="7"/>
  <c r="I39" i="7"/>
  <c r="F31" i="7"/>
  <c r="K50" i="7"/>
  <c r="C50" i="7"/>
  <c r="J29" i="7"/>
  <c r="F27" i="7"/>
  <c r="J71" i="7"/>
  <c r="E25" i="7"/>
  <c r="I23" i="7"/>
  <c r="J21" i="7"/>
  <c r="F11" i="7"/>
  <c r="G8" i="7"/>
  <c r="G12" i="7"/>
  <c r="F67" i="7"/>
  <c r="C46" i="7"/>
  <c r="K71" i="7"/>
  <c r="H79" i="7"/>
  <c r="K76" i="7"/>
  <c r="C76" i="7"/>
  <c r="K78" i="7"/>
  <c r="C78" i="7"/>
  <c r="G60" i="7"/>
  <c r="F55" i="7"/>
  <c r="F74" i="7"/>
  <c r="G40" i="7"/>
  <c r="K66" i="7"/>
  <c r="C66" i="7"/>
  <c r="H34" i="7"/>
  <c r="H30" i="7"/>
  <c r="D28" i="7"/>
  <c r="H26" i="7"/>
  <c r="I71" i="7"/>
  <c r="C22" i="7"/>
  <c r="D20" i="7"/>
  <c r="I15" i="7"/>
  <c r="H10" i="7"/>
  <c r="I7" i="7"/>
  <c r="E53" i="7"/>
  <c r="C69" i="7"/>
  <c r="F51" i="7"/>
  <c r="D77" i="7"/>
  <c r="K46" i="7"/>
  <c r="C71" i="7"/>
  <c r="J76" i="7"/>
  <c r="I77" i="7"/>
  <c r="F63" i="7"/>
  <c r="J78" i="7"/>
  <c r="E74" i="7"/>
  <c r="E57" i="7"/>
  <c r="H46" i="7"/>
  <c r="I43" i="7"/>
  <c r="C38" i="7"/>
  <c r="E37" i="7"/>
  <c r="K42" i="7"/>
  <c r="G36" i="7"/>
  <c r="E33" i="7"/>
  <c r="E49" i="7"/>
  <c r="J45" i="7"/>
  <c r="H71" i="7"/>
  <c r="E69" i="7"/>
  <c r="K14" i="7"/>
  <c r="C14" i="7"/>
  <c r="C6" i="7"/>
  <c r="D4" i="7"/>
  <c r="G4" i="7"/>
  <c r="A82" i="6" l="1"/>
  <c r="B5" i="6"/>
  <c r="C5" i="6"/>
  <c r="D5" i="6"/>
  <c r="E5" i="6"/>
  <c r="F5" i="6"/>
  <c r="G5" i="6"/>
  <c r="I5" i="6"/>
  <c r="J5" i="6"/>
  <c r="B6" i="6"/>
  <c r="C6" i="6"/>
  <c r="D6" i="6"/>
  <c r="E6" i="6"/>
  <c r="F6" i="6"/>
  <c r="G6" i="6"/>
  <c r="I6" i="6"/>
  <c r="J6" i="6"/>
  <c r="B7" i="6"/>
  <c r="C7" i="6"/>
  <c r="D7" i="6"/>
  <c r="E7" i="6"/>
  <c r="F7" i="6"/>
  <c r="G7" i="6"/>
  <c r="I7" i="6"/>
  <c r="J7" i="6"/>
  <c r="B8" i="6"/>
  <c r="C8" i="6"/>
  <c r="D8" i="6"/>
  <c r="E8" i="6"/>
  <c r="F8" i="6"/>
  <c r="G8" i="6"/>
  <c r="I8" i="6"/>
  <c r="J8" i="6"/>
  <c r="B9" i="6"/>
  <c r="C9" i="6"/>
  <c r="D9" i="6"/>
  <c r="E9" i="6"/>
  <c r="F9" i="6"/>
  <c r="G9" i="6"/>
  <c r="I9" i="6"/>
  <c r="J9" i="6"/>
  <c r="B10" i="6"/>
  <c r="C10" i="6"/>
  <c r="D10" i="6"/>
  <c r="E10" i="6"/>
  <c r="F10" i="6"/>
  <c r="G10" i="6"/>
  <c r="I10" i="6"/>
  <c r="J10" i="6"/>
  <c r="B11" i="6"/>
  <c r="C11" i="6"/>
  <c r="D11" i="6"/>
  <c r="E11" i="6"/>
  <c r="F11" i="6"/>
  <c r="G11" i="6"/>
  <c r="I11" i="6"/>
  <c r="J11" i="6"/>
  <c r="B12" i="6"/>
  <c r="C12" i="6"/>
  <c r="D12" i="6"/>
  <c r="E12" i="6"/>
  <c r="F12" i="6"/>
  <c r="G12" i="6"/>
  <c r="I12" i="6"/>
  <c r="J12" i="6"/>
  <c r="B13" i="6"/>
  <c r="C13" i="6"/>
  <c r="D13" i="6"/>
  <c r="E13" i="6"/>
  <c r="F13" i="6"/>
  <c r="G13" i="6"/>
  <c r="I13" i="6"/>
  <c r="J13" i="6"/>
  <c r="B14" i="6"/>
  <c r="C14" i="6"/>
  <c r="D14" i="6"/>
  <c r="E14" i="6"/>
  <c r="F14" i="6"/>
  <c r="G14" i="6"/>
  <c r="I14" i="6"/>
  <c r="J14" i="6"/>
  <c r="B15" i="6"/>
  <c r="C15" i="6"/>
  <c r="D15" i="6"/>
  <c r="E15" i="6"/>
  <c r="F15" i="6"/>
  <c r="G15" i="6"/>
  <c r="I15" i="6"/>
  <c r="J15" i="6"/>
  <c r="B16" i="6"/>
  <c r="C16" i="6"/>
  <c r="D16" i="6"/>
  <c r="E16" i="6"/>
  <c r="F16" i="6"/>
  <c r="G16" i="6"/>
  <c r="I16" i="6"/>
  <c r="J16" i="6"/>
  <c r="B17" i="6"/>
  <c r="C17" i="6"/>
  <c r="D17" i="6"/>
  <c r="E17" i="6"/>
  <c r="F17" i="6"/>
  <c r="G17" i="6"/>
  <c r="I17" i="6"/>
  <c r="J17" i="6"/>
  <c r="B18" i="6"/>
  <c r="C18" i="6"/>
  <c r="D18" i="6"/>
  <c r="E18" i="6"/>
  <c r="F18" i="6"/>
  <c r="G18" i="6"/>
  <c r="I18" i="6"/>
  <c r="J18" i="6"/>
  <c r="B19" i="6"/>
  <c r="C19" i="6"/>
  <c r="D19" i="6"/>
  <c r="E19" i="6"/>
  <c r="F19" i="6"/>
  <c r="G19" i="6"/>
  <c r="I19" i="6"/>
  <c r="J19" i="6"/>
  <c r="B20" i="6"/>
  <c r="C20" i="6"/>
  <c r="D20" i="6"/>
  <c r="E20" i="6"/>
  <c r="F20" i="6"/>
  <c r="G20" i="6"/>
  <c r="I20" i="6"/>
  <c r="J20" i="6"/>
  <c r="B21" i="6"/>
  <c r="C21" i="6"/>
  <c r="D21" i="6"/>
  <c r="E21" i="6"/>
  <c r="F21" i="6"/>
  <c r="G21" i="6"/>
  <c r="I21" i="6"/>
  <c r="J21" i="6"/>
  <c r="B22" i="6"/>
  <c r="C22" i="6"/>
  <c r="D22" i="6"/>
  <c r="E22" i="6"/>
  <c r="F22" i="6"/>
  <c r="G22" i="6"/>
  <c r="I22" i="6"/>
  <c r="J22" i="6"/>
  <c r="B23" i="6"/>
  <c r="C23" i="6"/>
  <c r="D23" i="6"/>
  <c r="E23" i="6"/>
  <c r="F23" i="6"/>
  <c r="G23" i="6"/>
  <c r="I23" i="6"/>
  <c r="J23" i="6"/>
  <c r="B24" i="6"/>
  <c r="C24" i="6"/>
  <c r="D24" i="6"/>
  <c r="E24" i="6"/>
  <c r="F24" i="6"/>
  <c r="G24" i="6"/>
  <c r="I24" i="6"/>
  <c r="J24" i="6"/>
  <c r="B25" i="6"/>
  <c r="C25" i="6"/>
  <c r="D25" i="6"/>
  <c r="E25" i="6"/>
  <c r="F25" i="6"/>
  <c r="G25" i="6"/>
  <c r="I25" i="6"/>
  <c r="J25" i="6"/>
  <c r="B26" i="6"/>
  <c r="C26" i="6"/>
  <c r="D26" i="6"/>
  <c r="E26" i="6"/>
  <c r="F26" i="6"/>
  <c r="G26" i="6"/>
  <c r="I26" i="6"/>
  <c r="J26" i="6"/>
  <c r="B27" i="6"/>
  <c r="C27" i="6"/>
  <c r="D27" i="6"/>
  <c r="E27" i="6"/>
  <c r="F27" i="6"/>
  <c r="G27" i="6"/>
  <c r="I27" i="6"/>
  <c r="J27" i="6"/>
  <c r="B28" i="6"/>
  <c r="C28" i="6"/>
  <c r="D28" i="6"/>
  <c r="E28" i="6"/>
  <c r="F28" i="6"/>
  <c r="G28" i="6"/>
  <c r="I28" i="6"/>
  <c r="J28" i="6"/>
  <c r="B29" i="6"/>
  <c r="C29" i="6"/>
  <c r="D29" i="6"/>
  <c r="E29" i="6"/>
  <c r="F29" i="6"/>
  <c r="G29" i="6"/>
  <c r="I29" i="6"/>
  <c r="J29" i="6"/>
  <c r="B30" i="6"/>
  <c r="C30" i="6"/>
  <c r="D30" i="6"/>
  <c r="E30" i="6"/>
  <c r="F30" i="6"/>
  <c r="G30" i="6"/>
  <c r="I30" i="6"/>
  <c r="J30" i="6"/>
  <c r="B31" i="6"/>
  <c r="C31" i="6"/>
  <c r="D31" i="6"/>
  <c r="E31" i="6"/>
  <c r="F31" i="6"/>
  <c r="G31" i="6"/>
  <c r="I31" i="6"/>
  <c r="J31" i="6"/>
  <c r="B32" i="6"/>
  <c r="C32" i="6"/>
  <c r="D32" i="6"/>
  <c r="E32" i="6"/>
  <c r="F32" i="6"/>
  <c r="G32" i="6"/>
  <c r="I32" i="6"/>
  <c r="J32" i="6"/>
  <c r="B33" i="6"/>
  <c r="C33" i="6"/>
  <c r="D33" i="6"/>
  <c r="E33" i="6"/>
  <c r="F33" i="6"/>
  <c r="G33" i="6"/>
  <c r="I33" i="6"/>
  <c r="J33" i="6"/>
  <c r="B34" i="6"/>
  <c r="C34" i="6"/>
  <c r="D34" i="6"/>
  <c r="E34" i="6"/>
  <c r="F34" i="6"/>
  <c r="G34" i="6"/>
  <c r="I34" i="6"/>
  <c r="J34" i="6"/>
  <c r="B35" i="6"/>
  <c r="C35" i="6"/>
  <c r="D35" i="6"/>
  <c r="E35" i="6"/>
  <c r="F35" i="6"/>
  <c r="G35" i="6"/>
  <c r="I35" i="6"/>
  <c r="J35" i="6"/>
  <c r="B36" i="6"/>
  <c r="C36" i="6"/>
  <c r="D36" i="6"/>
  <c r="E36" i="6"/>
  <c r="F36" i="6"/>
  <c r="G36" i="6"/>
  <c r="I36" i="6"/>
  <c r="J36" i="6"/>
  <c r="B37" i="6"/>
  <c r="C37" i="6"/>
  <c r="D37" i="6"/>
  <c r="E37" i="6"/>
  <c r="F37" i="6"/>
  <c r="G37" i="6"/>
  <c r="I37" i="6"/>
  <c r="J37" i="6"/>
  <c r="B38" i="6"/>
  <c r="C38" i="6"/>
  <c r="D38" i="6"/>
  <c r="E38" i="6"/>
  <c r="F38" i="6"/>
  <c r="G38" i="6"/>
  <c r="I38" i="6"/>
  <c r="J38" i="6"/>
  <c r="B39" i="6"/>
  <c r="C39" i="6"/>
  <c r="D39" i="6"/>
  <c r="E39" i="6"/>
  <c r="F39" i="6"/>
  <c r="G39" i="6"/>
  <c r="I39" i="6"/>
  <c r="J39" i="6"/>
  <c r="B40" i="6"/>
  <c r="C40" i="6"/>
  <c r="D40" i="6"/>
  <c r="E40" i="6"/>
  <c r="F40" i="6"/>
  <c r="G40" i="6"/>
  <c r="I40" i="6"/>
  <c r="J40" i="6"/>
  <c r="B41" i="6"/>
  <c r="C41" i="6"/>
  <c r="D41" i="6"/>
  <c r="E41" i="6"/>
  <c r="F41" i="6"/>
  <c r="G41" i="6"/>
  <c r="I41" i="6"/>
  <c r="J41" i="6"/>
  <c r="B42" i="6"/>
  <c r="C42" i="6"/>
  <c r="D42" i="6"/>
  <c r="E42" i="6"/>
  <c r="F42" i="6"/>
  <c r="G42" i="6"/>
  <c r="I42" i="6"/>
  <c r="J42" i="6"/>
  <c r="B43" i="6"/>
  <c r="C43" i="6"/>
  <c r="D43" i="6"/>
  <c r="E43" i="6"/>
  <c r="F43" i="6"/>
  <c r="G43" i="6"/>
  <c r="I43" i="6"/>
  <c r="J43" i="6"/>
  <c r="B44" i="6"/>
  <c r="C44" i="6"/>
  <c r="D44" i="6"/>
  <c r="E44" i="6"/>
  <c r="F44" i="6"/>
  <c r="G44" i="6"/>
  <c r="I44" i="6"/>
  <c r="J44" i="6"/>
  <c r="B45" i="6"/>
  <c r="C45" i="6"/>
  <c r="D45" i="6"/>
  <c r="E45" i="6"/>
  <c r="F45" i="6"/>
  <c r="G45" i="6"/>
  <c r="I45" i="6"/>
  <c r="J45" i="6"/>
  <c r="B46" i="6"/>
  <c r="C46" i="6"/>
  <c r="D46" i="6"/>
  <c r="E46" i="6"/>
  <c r="F46" i="6"/>
  <c r="G46" i="6"/>
  <c r="I46" i="6"/>
  <c r="J46" i="6"/>
  <c r="B47" i="6"/>
  <c r="C47" i="6"/>
  <c r="D47" i="6"/>
  <c r="E47" i="6"/>
  <c r="F47" i="6"/>
  <c r="G47" i="6"/>
  <c r="I47" i="6"/>
  <c r="J47" i="6"/>
  <c r="B48" i="6"/>
  <c r="C48" i="6"/>
  <c r="D48" i="6"/>
  <c r="E48" i="6"/>
  <c r="F48" i="6"/>
  <c r="G48" i="6"/>
  <c r="I48" i="6"/>
  <c r="J48" i="6"/>
  <c r="B49" i="6"/>
  <c r="C49" i="6"/>
  <c r="D49" i="6"/>
  <c r="E49" i="6"/>
  <c r="F49" i="6"/>
  <c r="G49" i="6"/>
  <c r="I49" i="6"/>
  <c r="J49" i="6"/>
  <c r="B50" i="6"/>
  <c r="C50" i="6"/>
  <c r="D50" i="6"/>
  <c r="E50" i="6"/>
  <c r="F50" i="6"/>
  <c r="G50" i="6"/>
  <c r="I50" i="6"/>
  <c r="J50" i="6"/>
  <c r="B51" i="6"/>
  <c r="C51" i="6"/>
  <c r="D51" i="6"/>
  <c r="E51" i="6"/>
  <c r="F51" i="6"/>
  <c r="G51" i="6"/>
  <c r="I51" i="6"/>
  <c r="J51" i="6"/>
  <c r="B52" i="6"/>
  <c r="C52" i="6"/>
  <c r="D52" i="6"/>
  <c r="E52" i="6"/>
  <c r="F52" i="6"/>
  <c r="G52" i="6"/>
  <c r="I52" i="6"/>
  <c r="J52" i="6"/>
  <c r="B53" i="6"/>
  <c r="C53" i="6"/>
  <c r="D53" i="6"/>
  <c r="E53" i="6"/>
  <c r="F53" i="6"/>
  <c r="G53" i="6"/>
  <c r="I53" i="6"/>
  <c r="J53" i="6"/>
  <c r="B54" i="6"/>
  <c r="C54" i="6"/>
  <c r="D54" i="6"/>
  <c r="E54" i="6"/>
  <c r="F54" i="6"/>
  <c r="G54" i="6"/>
  <c r="I54" i="6"/>
  <c r="J54" i="6"/>
  <c r="B55" i="6"/>
  <c r="C55" i="6"/>
  <c r="D55" i="6"/>
  <c r="E55" i="6"/>
  <c r="F55" i="6"/>
  <c r="G55" i="6"/>
  <c r="I55" i="6"/>
  <c r="J55" i="6"/>
  <c r="B56" i="6"/>
  <c r="C56" i="6"/>
  <c r="D56" i="6"/>
  <c r="E56" i="6"/>
  <c r="F56" i="6"/>
  <c r="G56" i="6"/>
  <c r="I56" i="6"/>
  <c r="J56" i="6"/>
  <c r="B57" i="6"/>
  <c r="C57" i="6"/>
  <c r="D57" i="6"/>
  <c r="E57" i="6"/>
  <c r="F57" i="6"/>
  <c r="G57" i="6"/>
  <c r="I57" i="6"/>
  <c r="J57" i="6"/>
  <c r="B58" i="6"/>
  <c r="C58" i="6"/>
  <c r="D58" i="6"/>
  <c r="E58" i="6"/>
  <c r="F58" i="6"/>
  <c r="G58" i="6"/>
  <c r="I58" i="6"/>
  <c r="J58" i="6"/>
  <c r="B59" i="6"/>
  <c r="C59" i="6"/>
  <c r="D59" i="6"/>
  <c r="E59" i="6"/>
  <c r="F59" i="6"/>
  <c r="G59" i="6"/>
  <c r="I59" i="6"/>
  <c r="J59" i="6"/>
  <c r="B60" i="6"/>
  <c r="C60" i="6"/>
  <c r="D60" i="6"/>
  <c r="E60" i="6"/>
  <c r="F60" i="6"/>
  <c r="G60" i="6"/>
  <c r="I60" i="6"/>
  <c r="J60" i="6"/>
  <c r="B61" i="6"/>
  <c r="C61" i="6"/>
  <c r="D61" i="6"/>
  <c r="E61" i="6"/>
  <c r="F61" i="6"/>
  <c r="G61" i="6"/>
  <c r="I61" i="6"/>
  <c r="J61" i="6"/>
  <c r="B62" i="6"/>
  <c r="C62" i="6"/>
  <c r="D62" i="6"/>
  <c r="E62" i="6"/>
  <c r="F62" i="6"/>
  <c r="G62" i="6"/>
  <c r="I62" i="6"/>
  <c r="J62" i="6"/>
  <c r="B63" i="6"/>
  <c r="C63" i="6"/>
  <c r="D63" i="6"/>
  <c r="E63" i="6"/>
  <c r="F63" i="6"/>
  <c r="G63" i="6"/>
  <c r="I63" i="6"/>
  <c r="J63" i="6"/>
  <c r="B64" i="6"/>
  <c r="C64" i="6"/>
  <c r="D64" i="6"/>
  <c r="E64" i="6"/>
  <c r="F64" i="6"/>
  <c r="G64" i="6"/>
  <c r="I64" i="6"/>
  <c r="J64" i="6"/>
  <c r="B65" i="6"/>
  <c r="C65" i="6"/>
  <c r="D65" i="6"/>
  <c r="E65" i="6"/>
  <c r="F65" i="6"/>
  <c r="G65" i="6"/>
  <c r="I65" i="6"/>
  <c r="J65" i="6"/>
  <c r="B66" i="6"/>
  <c r="C66" i="6"/>
  <c r="D66" i="6"/>
  <c r="E66" i="6"/>
  <c r="F66" i="6"/>
  <c r="G66" i="6"/>
  <c r="I66" i="6"/>
  <c r="J66" i="6"/>
  <c r="B67" i="6"/>
  <c r="C67" i="6"/>
  <c r="D67" i="6"/>
  <c r="E67" i="6"/>
  <c r="F67" i="6"/>
  <c r="G67" i="6"/>
  <c r="I67" i="6"/>
  <c r="J67" i="6"/>
  <c r="B68" i="6"/>
  <c r="C68" i="6"/>
  <c r="D68" i="6"/>
  <c r="E68" i="6"/>
  <c r="F68" i="6"/>
  <c r="G68" i="6"/>
  <c r="I68" i="6"/>
  <c r="J68" i="6"/>
  <c r="B69" i="6"/>
  <c r="C69" i="6"/>
  <c r="D69" i="6"/>
  <c r="E69" i="6"/>
  <c r="F69" i="6"/>
  <c r="G69" i="6"/>
  <c r="I69" i="6"/>
  <c r="J69" i="6"/>
  <c r="B70" i="6"/>
  <c r="C70" i="6"/>
  <c r="D70" i="6"/>
  <c r="E70" i="6"/>
  <c r="F70" i="6"/>
  <c r="G70" i="6"/>
  <c r="I70" i="6"/>
  <c r="J70" i="6"/>
  <c r="B71" i="6"/>
  <c r="C71" i="6"/>
  <c r="D71" i="6"/>
  <c r="E71" i="6"/>
  <c r="F71" i="6"/>
  <c r="G71" i="6"/>
  <c r="I71" i="6"/>
  <c r="J71" i="6"/>
  <c r="B72" i="6"/>
  <c r="C72" i="6"/>
  <c r="D72" i="6"/>
  <c r="E72" i="6"/>
  <c r="F72" i="6"/>
  <c r="G72" i="6"/>
  <c r="I72" i="6"/>
  <c r="J72" i="6"/>
  <c r="B73" i="6"/>
  <c r="C73" i="6"/>
  <c r="D73" i="6"/>
  <c r="E73" i="6"/>
  <c r="F73" i="6"/>
  <c r="G73" i="6"/>
  <c r="I73" i="6"/>
  <c r="J73" i="6"/>
  <c r="B74" i="6"/>
  <c r="C74" i="6"/>
  <c r="D74" i="6"/>
  <c r="E74" i="6"/>
  <c r="F74" i="6"/>
  <c r="G74" i="6"/>
  <c r="I74" i="6"/>
  <c r="J74" i="6"/>
  <c r="B75" i="6"/>
  <c r="C75" i="6"/>
  <c r="D75" i="6"/>
  <c r="E75" i="6"/>
  <c r="F75" i="6"/>
  <c r="G75" i="6"/>
  <c r="I75" i="6"/>
  <c r="J75" i="6"/>
  <c r="B76" i="6"/>
  <c r="C76" i="6"/>
  <c r="D76" i="6"/>
  <c r="E76" i="6"/>
  <c r="F76" i="6"/>
  <c r="G76" i="6"/>
  <c r="I76" i="6"/>
  <c r="J76" i="6"/>
  <c r="B77" i="6"/>
  <c r="C77" i="6"/>
  <c r="D77" i="6"/>
  <c r="E77" i="6"/>
  <c r="F77" i="6"/>
  <c r="G77" i="6"/>
  <c r="I77" i="6"/>
  <c r="J77" i="6"/>
  <c r="B78" i="6"/>
  <c r="C78" i="6"/>
  <c r="D78" i="6"/>
  <c r="E78" i="6"/>
  <c r="F78" i="6"/>
  <c r="G78" i="6"/>
  <c r="I78" i="6"/>
  <c r="J78" i="6"/>
  <c r="B79" i="6"/>
  <c r="C79" i="6"/>
  <c r="D79" i="6"/>
  <c r="E79" i="6"/>
  <c r="F79" i="6"/>
  <c r="G79" i="6"/>
  <c r="I79" i="6"/>
  <c r="J79" i="6"/>
  <c r="B80" i="6"/>
  <c r="C80" i="6"/>
  <c r="D80" i="6"/>
  <c r="E80" i="6"/>
  <c r="F80" i="6"/>
  <c r="G80" i="6"/>
  <c r="I80" i="6"/>
  <c r="J80" i="6"/>
  <c r="C4" i="6"/>
  <c r="D4" i="6"/>
  <c r="E4" i="6"/>
  <c r="F4" i="6"/>
  <c r="G4" i="6"/>
  <c r="I4" i="6"/>
  <c r="J4" i="6"/>
  <c r="B4" i="6"/>
  <c r="C20" i="3"/>
  <c r="C27" i="3" s="1"/>
  <c r="D20" i="3"/>
  <c r="D27" i="3" s="1"/>
  <c r="E20" i="3"/>
  <c r="E27" i="3" s="1"/>
  <c r="C21" i="3"/>
  <c r="D21" i="3"/>
  <c r="E21" i="3"/>
  <c r="D19" i="3"/>
  <c r="D26" i="3" s="1"/>
  <c r="E19" i="3"/>
  <c r="E26" i="3" s="1"/>
  <c r="C19" i="3"/>
  <c r="BD3" i="1"/>
  <c r="BE3" i="1"/>
  <c r="BF3" i="1"/>
  <c r="BD4" i="1"/>
  <c r="BE4" i="1"/>
  <c r="BF4" i="1"/>
  <c r="BD5" i="1"/>
  <c r="BE5" i="1"/>
  <c r="BF5" i="1"/>
  <c r="BD6" i="1"/>
  <c r="BE6" i="1"/>
  <c r="BF6" i="1"/>
  <c r="BD7" i="1"/>
  <c r="BE7" i="1"/>
  <c r="BF7" i="1"/>
  <c r="BD8" i="1"/>
  <c r="BE8" i="1"/>
  <c r="BF8" i="1"/>
  <c r="BD9" i="1"/>
  <c r="BE9" i="1"/>
  <c r="BF9" i="1"/>
  <c r="BD10" i="1"/>
  <c r="BE10" i="1"/>
  <c r="BF10" i="1"/>
  <c r="BD11" i="1"/>
  <c r="BE11" i="1"/>
  <c r="BF11" i="1"/>
  <c r="BD12" i="1"/>
  <c r="BE12" i="1"/>
  <c r="BF12" i="1"/>
  <c r="BD13" i="1"/>
  <c r="BE13" i="1"/>
  <c r="BF13" i="1"/>
  <c r="BD14" i="1"/>
  <c r="BE14" i="1"/>
  <c r="BF14" i="1"/>
  <c r="BD15" i="1"/>
  <c r="BE15" i="1"/>
  <c r="BF15" i="1"/>
  <c r="BD16" i="1"/>
  <c r="BE16" i="1"/>
  <c r="BF16" i="1"/>
  <c r="BD17" i="1"/>
  <c r="BE17" i="1"/>
  <c r="BF17" i="1"/>
  <c r="BD18" i="1"/>
  <c r="BE18" i="1"/>
  <c r="BF18" i="1"/>
  <c r="BD19" i="1"/>
  <c r="BE19" i="1"/>
  <c r="BF19" i="1"/>
  <c r="BD20" i="1"/>
  <c r="BE20" i="1"/>
  <c r="BF20" i="1"/>
  <c r="BD21" i="1"/>
  <c r="BE21" i="1"/>
  <c r="BF21" i="1"/>
  <c r="BD22" i="1"/>
  <c r="BE22" i="1"/>
  <c r="BF22" i="1"/>
  <c r="BD23" i="1"/>
  <c r="BE23" i="1"/>
  <c r="BF23" i="1"/>
  <c r="BD24" i="1"/>
  <c r="BE24" i="1"/>
  <c r="BF24" i="1"/>
  <c r="BD25" i="1"/>
  <c r="BE25" i="1"/>
  <c r="BF25" i="1"/>
  <c r="BD26" i="1"/>
  <c r="BE26" i="1"/>
  <c r="BF26" i="1"/>
  <c r="BD27" i="1"/>
  <c r="BE27" i="1"/>
  <c r="BF27" i="1"/>
  <c r="BD28" i="1"/>
  <c r="BE28" i="1"/>
  <c r="BF28" i="1"/>
  <c r="BD29" i="1"/>
  <c r="BE29" i="1"/>
  <c r="BF29" i="1"/>
  <c r="BD30" i="1"/>
  <c r="BE30" i="1"/>
  <c r="BF30" i="1"/>
  <c r="BD31" i="1"/>
  <c r="BE31" i="1"/>
  <c r="BF31" i="1"/>
  <c r="BD32" i="1"/>
  <c r="BE32" i="1"/>
  <c r="BF32" i="1"/>
  <c r="BD33" i="1"/>
  <c r="BE33" i="1"/>
  <c r="BF33" i="1"/>
  <c r="BD34" i="1"/>
  <c r="BE34" i="1"/>
  <c r="BF34" i="1"/>
  <c r="BD35" i="1"/>
  <c r="BE35" i="1"/>
  <c r="BF35" i="1"/>
  <c r="BD36" i="1"/>
  <c r="BE36" i="1"/>
  <c r="BF36" i="1"/>
  <c r="BD37" i="1"/>
  <c r="BE37" i="1"/>
  <c r="BF37" i="1"/>
  <c r="BD38" i="1"/>
  <c r="BE38" i="1"/>
  <c r="BF38" i="1"/>
  <c r="BD39" i="1"/>
  <c r="BE39" i="1"/>
  <c r="BF39" i="1"/>
  <c r="BD40" i="1"/>
  <c r="BE40" i="1"/>
  <c r="BF40" i="1"/>
  <c r="BD41" i="1"/>
  <c r="BE41" i="1"/>
  <c r="BF41" i="1"/>
  <c r="BD42" i="1"/>
  <c r="BE42" i="1"/>
  <c r="BF42" i="1"/>
  <c r="BD43" i="1"/>
  <c r="BE43" i="1"/>
  <c r="BF43" i="1"/>
  <c r="BD44" i="1"/>
  <c r="BE44" i="1"/>
  <c r="BF44" i="1"/>
  <c r="BD45" i="1"/>
  <c r="BE45" i="1"/>
  <c r="BF45" i="1"/>
  <c r="BD46" i="1"/>
  <c r="BE46" i="1"/>
  <c r="BF46" i="1"/>
  <c r="BD47" i="1"/>
  <c r="BE47" i="1"/>
  <c r="BF47" i="1"/>
  <c r="BD48" i="1"/>
  <c r="BE48" i="1"/>
  <c r="BF48" i="1"/>
  <c r="BD49" i="1"/>
  <c r="BE49" i="1"/>
  <c r="BF49" i="1"/>
  <c r="BD50" i="1"/>
  <c r="BE50" i="1"/>
  <c r="BF50" i="1"/>
  <c r="BD51" i="1"/>
  <c r="BE51" i="1"/>
  <c r="BF51" i="1"/>
  <c r="BD52" i="1"/>
  <c r="BE52" i="1"/>
  <c r="BF52" i="1"/>
  <c r="BD53" i="1"/>
  <c r="BE53" i="1"/>
  <c r="BF53" i="1"/>
  <c r="BD54" i="1"/>
  <c r="BE54" i="1"/>
  <c r="BF54" i="1"/>
  <c r="BD55" i="1"/>
  <c r="BE55" i="1"/>
  <c r="BF55" i="1"/>
  <c r="BD56" i="1"/>
  <c r="BE56" i="1"/>
  <c r="BF56" i="1"/>
  <c r="BD57" i="1"/>
  <c r="BE57" i="1"/>
  <c r="BF57" i="1"/>
  <c r="BD58" i="1"/>
  <c r="BE58" i="1"/>
  <c r="BF58" i="1"/>
  <c r="BD59" i="1"/>
  <c r="BE59" i="1"/>
  <c r="BF59" i="1"/>
  <c r="BD60" i="1"/>
  <c r="BE60" i="1"/>
  <c r="BF60" i="1"/>
  <c r="BD61" i="1"/>
  <c r="BE61" i="1"/>
  <c r="BF61" i="1"/>
  <c r="BD62" i="1"/>
  <c r="BE62" i="1"/>
  <c r="BF62" i="1"/>
  <c r="BD63" i="1"/>
  <c r="BE63" i="1"/>
  <c r="BF63" i="1"/>
  <c r="BD64" i="1"/>
  <c r="BE64" i="1"/>
  <c r="BF64" i="1"/>
  <c r="BD65" i="1"/>
  <c r="BE65" i="1"/>
  <c r="BF65" i="1"/>
  <c r="BD66" i="1"/>
  <c r="BE66" i="1"/>
  <c r="BF66" i="1"/>
  <c r="BD67" i="1"/>
  <c r="BE67" i="1"/>
  <c r="BF67" i="1"/>
  <c r="BD68" i="1"/>
  <c r="BE68" i="1"/>
  <c r="BF68" i="1"/>
  <c r="BD69" i="1"/>
  <c r="BE69" i="1"/>
  <c r="BF69" i="1"/>
  <c r="BD70" i="1"/>
  <c r="BE70" i="1"/>
  <c r="BF70" i="1"/>
  <c r="BD71" i="1"/>
  <c r="BE71" i="1"/>
  <c r="BF71" i="1"/>
  <c r="BD72" i="1"/>
  <c r="BE72" i="1"/>
  <c r="BF72" i="1"/>
  <c r="BD73" i="1"/>
  <c r="BE73" i="1"/>
  <c r="BF73" i="1"/>
  <c r="BD74" i="1"/>
  <c r="BE74" i="1"/>
  <c r="BF74" i="1"/>
  <c r="BD75" i="1"/>
  <c r="BE75" i="1"/>
  <c r="BF75" i="1"/>
  <c r="BD76" i="1"/>
  <c r="BE76" i="1"/>
  <c r="BF76" i="1"/>
  <c r="BD77" i="1"/>
  <c r="BE77" i="1"/>
  <c r="BF77" i="1"/>
  <c r="BD78" i="1"/>
  <c r="BE78" i="1"/>
  <c r="BF78" i="1"/>
  <c r="BD79" i="1"/>
  <c r="BE79" i="1"/>
  <c r="BF79" i="1"/>
  <c r="BD80" i="1"/>
  <c r="BE80" i="1"/>
  <c r="BF80" i="1"/>
  <c r="BD81" i="1"/>
  <c r="BE81" i="1"/>
  <c r="BF81" i="1"/>
  <c r="BD82" i="1"/>
  <c r="BE82" i="1"/>
  <c r="BF82" i="1"/>
  <c r="BD83" i="1"/>
  <c r="BE83" i="1"/>
  <c r="BF83" i="1"/>
  <c r="BD84" i="1"/>
  <c r="BE84" i="1"/>
  <c r="BF84" i="1"/>
  <c r="BD85" i="1"/>
  <c r="BE85" i="1"/>
  <c r="BF85" i="1"/>
  <c r="BD86" i="1"/>
  <c r="BE86" i="1"/>
  <c r="BF86" i="1"/>
  <c r="BD87" i="1"/>
  <c r="BE87" i="1"/>
  <c r="BF87" i="1"/>
  <c r="BD88" i="1"/>
  <c r="BE88" i="1"/>
  <c r="BF88" i="1"/>
  <c r="BD89" i="1"/>
  <c r="BE89" i="1"/>
  <c r="BF89" i="1"/>
  <c r="BD90" i="1"/>
  <c r="BE90" i="1"/>
  <c r="BF90" i="1"/>
  <c r="BD91" i="1"/>
  <c r="BE91" i="1"/>
  <c r="BF91" i="1"/>
  <c r="BD92" i="1"/>
  <c r="BE92" i="1"/>
  <c r="BF92" i="1"/>
  <c r="BD93" i="1"/>
  <c r="BE93" i="1"/>
  <c r="BF93" i="1"/>
  <c r="BD94" i="1"/>
  <c r="BE94" i="1"/>
  <c r="BF94" i="1"/>
  <c r="BD95" i="1"/>
  <c r="BE95" i="1"/>
  <c r="BF95" i="1"/>
  <c r="BD96" i="1"/>
  <c r="BE96" i="1"/>
  <c r="BF96" i="1"/>
  <c r="BD97" i="1"/>
  <c r="BE97" i="1"/>
  <c r="BF97" i="1"/>
  <c r="BD98" i="1"/>
  <c r="BE98" i="1"/>
  <c r="BF98" i="1"/>
  <c r="BD99" i="1"/>
  <c r="BE99" i="1"/>
  <c r="BF99" i="1"/>
  <c r="BD100" i="1"/>
  <c r="BE100" i="1"/>
  <c r="BF100" i="1"/>
  <c r="BD101" i="1"/>
  <c r="BE101" i="1"/>
  <c r="BF101" i="1"/>
  <c r="BD102" i="1"/>
  <c r="BE102" i="1"/>
  <c r="BF102" i="1"/>
  <c r="BD103" i="1"/>
  <c r="BE103" i="1"/>
  <c r="BF103" i="1"/>
  <c r="BD104" i="1"/>
  <c r="BE104" i="1"/>
  <c r="BF104" i="1"/>
  <c r="BD105" i="1"/>
  <c r="BE105" i="1"/>
  <c r="BF105" i="1"/>
  <c r="BD106" i="1"/>
  <c r="BE106" i="1"/>
  <c r="BF106" i="1"/>
  <c r="BD107" i="1"/>
  <c r="BE107" i="1"/>
  <c r="BF107" i="1"/>
  <c r="BD108" i="1"/>
  <c r="BE108" i="1"/>
  <c r="BF108" i="1"/>
  <c r="BD109" i="1"/>
  <c r="BE109" i="1"/>
  <c r="BF109" i="1"/>
  <c r="BD110" i="1"/>
  <c r="BE110" i="1"/>
  <c r="BF110" i="1"/>
  <c r="BD111" i="1"/>
  <c r="BE111" i="1"/>
  <c r="BF111" i="1"/>
  <c r="BD112" i="1"/>
  <c r="BE112" i="1"/>
  <c r="BF112" i="1"/>
  <c r="BD113" i="1"/>
  <c r="BE113" i="1"/>
  <c r="BF113" i="1"/>
  <c r="BD114" i="1"/>
  <c r="BE114" i="1"/>
  <c r="BF114" i="1"/>
  <c r="BD115" i="1"/>
  <c r="BE115" i="1"/>
  <c r="BF115" i="1"/>
  <c r="BD116" i="1"/>
  <c r="BE116" i="1"/>
  <c r="BF116" i="1"/>
  <c r="BD117" i="1"/>
  <c r="BE117" i="1"/>
  <c r="BF117" i="1"/>
  <c r="BD118" i="1"/>
  <c r="BE118" i="1"/>
  <c r="BF118" i="1"/>
  <c r="BD119" i="1"/>
  <c r="BE119" i="1"/>
  <c r="BF119" i="1"/>
  <c r="BD120" i="1"/>
  <c r="BE120" i="1"/>
  <c r="BF120" i="1"/>
  <c r="BD121" i="1"/>
  <c r="BE121" i="1"/>
  <c r="BF121" i="1"/>
  <c r="BD122" i="1"/>
  <c r="BE122" i="1"/>
  <c r="BF122" i="1"/>
  <c r="BD123" i="1"/>
  <c r="BE123" i="1"/>
  <c r="BF123" i="1"/>
  <c r="BD124" i="1"/>
  <c r="BE124" i="1"/>
  <c r="BF124" i="1"/>
  <c r="BD125" i="1"/>
  <c r="BE125" i="1"/>
  <c r="BF125" i="1"/>
  <c r="BD126" i="1"/>
  <c r="BE126" i="1"/>
  <c r="BF126" i="1"/>
  <c r="BD127" i="1"/>
  <c r="BE127" i="1"/>
  <c r="BF127" i="1"/>
  <c r="BD128" i="1"/>
  <c r="BE128" i="1"/>
  <c r="BF128" i="1"/>
  <c r="BD129" i="1"/>
  <c r="BE129" i="1"/>
  <c r="BF129" i="1"/>
  <c r="BD130" i="1"/>
  <c r="BE130" i="1"/>
  <c r="BF130" i="1"/>
  <c r="BD131" i="1"/>
  <c r="BE131" i="1"/>
  <c r="BF131" i="1"/>
  <c r="BD132" i="1"/>
  <c r="BE132" i="1"/>
  <c r="BF132" i="1"/>
  <c r="BD133" i="1"/>
  <c r="BE133" i="1"/>
  <c r="BF133" i="1"/>
  <c r="BD134" i="1"/>
  <c r="BE134" i="1"/>
  <c r="BF134" i="1"/>
  <c r="BD135" i="1"/>
  <c r="BE135" i="1"/>
  <c r="BF135" i="1"/>
  <c r="BD136" i="1"/>
  <c r="BE136" i="1"/>
  <c r="BF136" i="1"/>
  <c r="BD137" i="1"/>
  <c r="BE137" i="1"/>
  <c r="BF137" i="1"/>
  <c r="BD138" i="1"/>
  <c r="BE138" i="1"/>
  <c r="BF138" i="1"/>
  <c r="BD139" i="1"/>
  <c r="BE139" i="1"/>
  <c r="BF139" i="1"/>
  <c r="BD140" i="1"/>
  <c r="BE140" i="1"/>
  <c r="BF140" i="1"/>
  <c r="BD141" i="1"/>
  <c r="BE141" i="1"/>
  <c r="BF141" i="1"/>
  <c r="BD142" i="1"/>
  <c r="BE142" i="1"/>
  <c r="BF142" i="1"/>
  <c r="BD143" i="1"/>
  <c r="BE143" i="1"/>
  <c r="BF143" i="1"/>
  <c r="BD144" i="1"/>
  <c r="BE144" i="1"/>
  <c r="BF144" i="1"/>
  <c r="BD145" i="1"/>
  <c r="BE145" i="1"/>
  <c r="BF145" i="1"/>
  <c r="BD146" i="1"/>
  <c r="BE146" i="1"/>
  <c r="BF146" i="1"/>
  <c r="BD147" i="1"/>
  <c r="BE147" i="1"/>
  <c r="BF147" i="1"/>
  <c r="BD148" i="1"/>
  <c r="BE148" i="1"/>
  <c r="BF148" i="1"/>
  <c r="BD149" i="1"/>
  <c r="BE149" i="1"/>
  <c r="BF149" i="1"/>
  <c r="BD150" i="1"/>
  <c r="BE150" i="1"/>
  <c r="BF150" i="1"/>
  <c r="BD151" i="1"/>
  <c r="BE151" i="1"/>
  <c r="BF151" i="1"/>
  <c r="BD152" i="1"/>
  <c r="BE152" i="1"/>
  <c r="BF152" i="1"/>
  <c r="BD153" i="1"/>
  <c r="BE153" i="1"/>
  <c r="BF153" i="1"/>
  <c r="BD154" i="1"/>
  <c r="BE154" i="1"/>
  <c r="BF154" i="1"/>
  <c r="BD155" i="1"/>
  <c r="BE155" i="1"/>
  <c r="BF155" i="1"/>
  <c r="BD156" i="1"/>
  <c r="BE156" i="1"/>
  <c r="BF156" i="1"/>
  <c r="BD157" i="1"/>
  <c r="BE157" i="1"/>
  <c r="BF157" i="1"/>
  <c r="BD158" i="1"/>
  <c r="BE158" i="1"/>
  <c r="BF158" i="1"/>
  <c r="BD159" i="1"/>
  <c r="BE159" i="1"/>
  <c r="BF159" i="1"/>
  <c r="BD160" i="1"/>
  <c r="BE160" i="1"/>
  <c r="BF160" i="1"/>
  <c r="BD161" i="1"/>
  <c r="BE161" i="1"/>
  <c r="BF161" i="1"/>
  <c r="BD162" i="1"/>
  <c r="BE162" i="1"/>
  <c r="BF162" i="1"/>
  <c r="BD163" i="1"/>
  <c r="BE163" i="1"/>
  <c r="BF163" i="1"/>
  <c r="BD164" i="1"/>
  <c r="BE164" i="1"/>
  <c r="BF164" i="1"/>
  <c r="BD165" i="1"/>
  <c r="BE165" i="1"/>
  <c r="BF165" i="1"/>
  <c r="BD166" i="1"/>
  <c r="BE166" i="1"/>
  <c r="BF166" i="1"/>
  <c r="BD167" i="1"/>
  <c r="BE167" i="1"/>
  <c r="BF167" i="1"/>
  <c r="BD168" i="1"/>
  <c r="BE168" i="1"/>
  <c r="BF168" i="1"/>
  <c r="BD169" i="1"/>
  <c r="BE169" i="1"/>
  <c r="BF169" i="1"/>
  <c r="BD170" i="1"/>
  <c r="BE170" i="1"/>
  <c r="BF170" i="1"/>
  <c r="BD171" i="1"/>
  <c r="BE171" i="1"/>
  <c r="BF171" i="1"/>
  <c r="BD172" i="1"/>
  <c r="BE172" i="1"/>
  <c r="BF172" i="1"/>
  <c r="BD173" i="1"/>
  <c r="BE173" i="1"/>
  <c r="BF173" i="1"/>
  <c r="BD174" i="1"/>
  <c r="BE174" i="1"/>
  <c r="BF174" i="1"/>
  <c r="BD175" i="1"/>
  <c r="BE175" i="1"/>
  <c r="BF175" i="1"/>
  <c r="BD176" i="1"/>
  <c r="BE176" i="1"/>
  <c r="BF176" i="1"/>
  <c r="BD177" i="1"/>
  <c r="BE177" i="1"/>
  <c r="BF177" i="1"/>
  <c r="BD178" i="1"/>
  <c r="BE178" i="1"/>
  <c r="BF178" i="1"/>
  <c r="BD179" i="1"/>
  <c r="BE179" i="1"/>
  <c r="BF179" i="1"/>
  <c r="BD180" i="1"/>
  <c r="BE180" i="1"/>
  <c r="BF180" i="1"/>
  <c r="BD181" i="1"/>
  <c r="BE181" i="1"/>
  <c r="BF181" i="1"/>
  <c r="BD182" i="1"/>
  <c r="BE182" i="1"/>
  <c r="BF182" i="1"/>
  <c r="BD183" i="1"/>
  <c r="BE183" i="1"/>
  <c r="BF183" i="1"/>
  <c r="BD184" i="1"/>
  <c r="BE184" i="1"/>
  <c r="BF184" i="1"/>
  <c r="BD185" i="1"/>
  <c r="BE185" i="1"/>
  <c r="BF185" i="1"/>
  <c r="BD186" i="1"/>
  <c r="BE186" i="1"/>
  <c r="BF186" i="1"/>
  <c r="BD187" i="1"/>
  <c r="BE187" i="1"/>
  <c r="BF187" i="1"/>
  <c r="BD188" i="1"/>
  <c r="BE188" i="1"/>
  <c r="BF188" i="1"/>
  <c r="BD189" i="1"/>
  <c r="BE189" i="1"/>
  <c r="BF189" i="1"/>
  <c r="BD190" i="1"/>
  <c r="BE190" i="1"/>
  <c r="BF190" i="1"/>
  <c r="BD191" i="1"/>
  <c r="BE191" i="1"/>
  <c r="BF191" i="1"/>
  <c r="BD192" i="1"/>
  <c r="BE192" i="1"/>
  <c r="BF192" i="1"/>
  <c r="BD193" i="1"/>
  <c r="BE193" i="1"/>
  <c r="BF193" i="1"/>
  <c r="BD194" i="1"/>
  <c r="BE194" i="1"/>
  <c r="BF194" i="1"/>
  <c r="BD195" i="1"/>
  <c r="BE195" i="1"/>
  <c r="BF195" i="1"/>
  <c r="BD196" i="1"/>
  <c r="BE196" i="1"/>
  <c r="BF196" i="1"/>
  <c r="BD197" i="1"/>
  <c r="BE197" i="1"/>
  <c r="BF197" i="1"/>
  <c r="BD198" i="1"/>
  <c r="BE198" i="1"/>
  <c r="BF198" i="1"/>
  <c r="BD199" i="1"/>
  <c r="BE199" i="1"/>
  <c r="BF199" i="1"/>
  <c r="BD200" i="1"/>
  <c r="BE200" i="1"/>
  <c r="BF200" i="1"/>
  <c r="BD201" i="1"/>
  <c r="BE201" i="1"/>
  <c r="BF201" i="1"/>
  <c r="BD202" i="1"/>
  <c r="BE202" i="1"/>
  <c r="BF202" i="1"/>
  <c r="BD203" i="1"/>
  <c r="BE203" i="1"/>
  <c r="BF203" i="1"/>
  <c r="BD204" i="1"/>
  <c r="BE204" i="1"/>
  <c r="BF204" i="1"/>
  <c r="BD205" i="1"/>
  <c r="BE205" i="1"/>
  <c r="BF205" i="1"/>
  <c r="BD206" i="1"/>
  <c r="BE206" i="1"/>
  <c r="BF206" i="1"/>
  <c r="BD207" i="1"/>
  <c r="BE207" i="1"/>
  <c r="BF207" i="1"/>
  <c r="BD208" i="1"/>
  <c r="BE208" i="1"/>
  <c r="BF208" i="1"/>
  <c r="BD209" i="1"/>
  <c r="BE209" i="1"/>
  <c r="BF209" i="1"/>
  <c r="BD210" i="1"/>
  <c r="BE210" i="1"/>
  <c r="BF210" i="1"/>
  <c r="BD211" i="1"/>
  <c r="BE211" i="1"/>
  <c r="BF211" i="1"/>
  <c r="BD212" i="1"/>
  <c r="BE212" i="1"/>
  <c r="BF212" i="1"/>
  <c r="BD213" i="1"/>
  <c r="BE213" i="1"/>
  <c r="BF213" i="1"/>
  <c r="BD214" i="1"/>
  <c r="BE214" i="1"/>
  <c r="BF214" i="1"/>
  <c r="BD215" i="1"/>
  <c r="BE215" i="1"/>
  <c r="BF215" i="1"/>
  <c r="BD216" i="1"/>
  <c r="BE216" i="1"/>
  <c r="BF216" i="1"/>
  <c r="BD217" i="1"/>
  <c r="BE217" i="1"/>
  <c r="BF217" i="1"/>
  <c r="BD218" i="1"/>
  <c r="BE218" i="1"/>
  <c r="BF218" i="1"/>
  <c r="BD219" i="1"/>
  <c r="BE219" i="1"/>
  <c r="BF219" i="1"/>
  <c r="BD220" i="1"/>
  <c r="BE220" i="1"/>
  <c r="BF220" i="1"/>
  <c r="BD221" i="1"/>
  <c r="BE221" i="1"/>
  <c r="BF221" i="1"/>
  <c r="BD222" i="1"/>
  <c r="BE222" i="1"/>
  <c r="BF222" i="1"/>
  <c r="BD223" i="1"/>
  <c r="BE223" i="1"/>
  <c r="BF223" i="1"/>
  <c r="BD224" i="1"/>
  <c r="BE224" i="1"/>
  <c r="BF224" i="1"/>
  <c r="BD225" i="1"/>
  <c r="BE225" i="1"/>
  <c r="BF225" i="1"/>
  <c r="BD226" i="1"/>
  <c r="BE226" i="1"/>
  <c r="BF226" i="1"/>
  <c r="BD227" i="1"/>
  <c r="BE227" i="1"/>
  <c r="BF227" i="1"/>
  <c r="BD228" i="1"/>
  <c r="BE228" i="1"/>
  <c r="BF228" i="1"/>
  <c r="BD229" i="1"/>
  <c r="BE229" i="1"/>
  <c r="BF229" i="1"/>
  <c r="BD230" i="1"/>
  <c r="BE230" i="1"/>
  <c r="BF230" i="1"/>
  <c r="BD231" i="1"/>
  <c r="BE231" i="1"/>
  <c r="BF231" i="1"/>
  <c r="BD232" i="1"/>
  <c r="BE232" i="1"/>
  <c r="BF232" i="1"/>
  <c r="BD233" i="1"/>
  <c r="BE233" i="1"/>
  <c r="BF233" i="1"/>
  <c r="BD234" i="1"/>
  <c r="BE234" i="1"/>
  <c r="BF234" i="1"/>
  <c r="BD235" i="1"/>
  <c r="BE235" i="1"/>
  <c r="BF235" i="1"/>
  <c r="BD236" i="1"/>
  <c r="BE236" i="1"/>
  <c r="BF236" i="1"/>
  <c r="BD237" i="1"/>
  <c r="BE237" i="1"/>
  <c r="BF237" i="1"/>
  <c r="BD238" i="1"/>
  <c r="BE238" i="1"/>
  <c r="BF238" i="1"/>
  <c r="BD239" i="1"/>
  <c r="BE239" i="1"/>
  <c r="BF239" i="1"/>
  <c r="BD240" i="1"/>
  <c r="BE240" i="1"/>
  <c r="BF240" i="1"/>
  <c r="BD241" i="1"/>
  <c r="BE241" i="1"/>
  <c r="BF241" i="1"/>
  <c r="BD242" i="1"/>
  <c r="BE242" i="1"/>
  <c r="BF242" i="1"/>
  <c r="BD243" i="1"/>
  <c r="BE243" i="1"/>
  <c r="BF243" i="1"/>
  <c r="BD244" i="1"/>
  <c r="BE244" i="1"/>
  <c r="BF244" i="1"/>
  <c r="BD245" i="1"/>
  <c r="BE245" i="1"/>
  <c r="BF245" i="1"/>
  <c r="BD246" i="1"/>
  <c r="BE246" i="1"/>
  <c r="BF246" i="1"/>
  <c r="BD247" i="1"/>
  <c r="BE247" i="1"/>
  <c r="BF247" i="1"/>
  <c r="BD248" i="1"/>
  <c r="BE248" i="1"/>
  <c r="BF248" i="1"/>
  <c r="BD249" i="1"/>
  <c r="BE249" i="1"/>
  <c r="BF249" i="1"/>
  <c r="BD250" i="1"/>
  <c r="BE250" i="1"/>
  <c r="BF250" i="1"/>
  <c r="BD251" i="1"/>
  <c r="BE251" i="1"/>
  <c r="BF251" i="1"/>
  <c r="BD252" i="1"/>
  <c r="BE252" i="1"/>
  <c r="BF252" i="1"/>
  <c r="BD253" i="1"/>
  <c r="BE253" i="1"/>
  <c r="BF253" i="1"/>
  <c r="BD254" i="1"/>
  <c r="BE254" i="1"/>
  <c r="BF254" i="1"/>
  <c r="BD255" i="1"/>
  <c r="BE255" i="1"/>
  <c r="BF255" i="1"/>
  <c r="BD256" i="1"/>
  <c r="BE256" i="1"/>
  <c r="BF256" i="1"/>
  <c r="BD257" i="1"/>
  <c r="BE257" i="1"/>
  <c r="BF257" i="1"/>
  <c r="BD258" i="1"/>
  <c r="BE258" i="1"/>
  <c r="BF258" i="1"/>
  <c r="BD259" i="1"/>
  <c r="BE259" i="1"/>
  <c r="BF259" i="1"/>
  <c r="BD260" i="1"/>
  <c r="BE260" i="1"/>
  <c r="BF260" i="1"/>
  <c r="BD261" i="1"/>
  <c r="BE261" i="1"/>
  <c r="BF261" i="1"/>
  <c r="BD262" i="1"/>
  <c r="BE262" i="1"/>
  <c r="BF262" i="1"/>
  <c r="BD263" i="1"/>
  <c r="BE263" i="1"/>
  <c r="BF263" i="1"/>
  <c r="BD264" i="1"/>
  <c r="BE264" i="1"/>
  <c r="BF264" i="1"/>
  <c r="BD265" i="1"/>
  <c r="BE265" i="1"/>
  <c r="BF265" i="1"/>
  <c r="BD266" i="1"/>
  <c r="BE266" i="1"/>
  <c r="BF266" i="1"/>
  <c r="BD267" i="1"/>
  <c r="BE267" i="1"/>
  <c r="BF267" i="1"/>
  <c r="BD268" i="1"/>
  <c r="BE268" i="1"/>
  <c r="BF268" i="1"/>
  <c r="BD269" i="1"/>
  <c r="BE269" i="1"/>
  <c r="BF269" i="1"/>
  <c r="BD270" i="1"/>
  <c r="BE270" i="1"/>
  <c r="BF270" i="1"/>
  <c r="BD271" i="1"/>
  <c r="BE271" i="1"/>
  <c r="BF271" i="1"/>
  <c r="BD272" i="1"/>
  <c r="BE272" i="1"/>
  <c r="BF272" i="1"/>
  <c r="BD273" i="1"/>
  <c r="BE273" i="1"/>
  <c r="BF273" i="1"/>
  <c r="BD274" i="1"/>
  <c r="BE274" i="1"/>
  <c r="BF274" i="1"/>
  <c r="BD275" i="1"/>
  <c r="BE275" i="1"/>
  <c r="BF275" i="1"/>
  <c r="BD276" i="1"/>
  <c r="BE276" i="1"/>
  <c r="BF276" i="1"/>
  <c r="BD277" i="1"/>
  <c r="BE277" i="1"/>
  <c r="BF277" i="1"/>
  <c r="BD278" i="1"/>
  <c r="BE278" i="1"/>
  <c r="BF278" i="1"/>
  <c r="BD279" i="1"/>
  <c r="BE279" i="1"/>
  <c r="BF279" i="1"/>
  <c r="BD280" i="1"/>
  <c r="BE280" i="1"/>
  <c r="BF280" i="1"/>
  <c r="BD281" i="1"/>
  <c r="BE281" i="1"/>
  <c r="BF281" i="1"/>
  <c r="BD282" i="1"/>
  <c r="BE282" i="1"/>
  <c r="BF282" i="1"/>
  <c r="BD283" i="1"/>
  <c r="BE283" i="1"/>
  <c r="BF283" i="1"/>
  <c r="BD284" i="1"/>
  <c r="BE284" i="1"/>
  <c r="BF284" i="1"/>
  <c r="BD285" i="1"/>
  <c r="BE285" i="1"/>
  <c r="BF285" i="1"/>
  <c r="BD286" i="1"/>
  <c r="BE286" i="1"/>
  <c r="BF286" i="1"/>
  <c r="BD287" i="1"/>
  <c r="BE287" i="1"/>
  <c r="BF287" i="1"/>
  <c r="BD288" i="1"/>
  <c r="BE288" i="1"/>
  <c r="BF288" i="1"/>
  <c r="BD289" i="1"/>
  <c r="BE289" i="1"/>
  <c r="BF289" i="1"/>
  <c r="BD290" i="1"/>
  <c r="BE290" i="1"/>
  <c r="BF290" i="1"/>
  <c r="BD291" i="1"/>
  <c r="BE291" i="1"/>
  <c r="BF291" i="1"/>
  <c r="BD292" i="1"/>
  <c r="BE292" i="1"/>
  <c r="BF292" i="1"/>
  <c r="BD293" i="1"/>
  <c r="BE293" i="1"/>
  <c r="BF293" i="1"/>
  <c r="BD294" i="1"/>
  <c r="BE294" i="1"/>
  <c r="BF294" i="1"/>
  <c r="BD295" i="1"/>
  <c r="BE295" i="1"/>
  <c r="BF295" i="1"/>
  <c r="BD296" i="1"/>
  <c r="BE296" i="1"/>
  <c r="BF296" i="1"/>
  <c r="BD297" i="1"/>
  <c r="BE297" i="1"/>
  <c r="BF297" i="1"/>
  <c r="BD298" i="1"/>
  <c r="BE298" i="1"/>
  <c r="BF298" i="1"/>
  <c r="BD299" i="1"/>
  <c r="BE299" i="1"/>
  <c r="BF299" i="1"/>
  <c r="BD300" i="1"/>
  <c r="BE300" i="1"/>
  <c r="BF300" i="1"/>
  <c r="BD301" i="1"/>
  <c r="BE301" i="1"/>
  <c r="BF301" i="1"/>
  <c r="BD302" i="1"/>
  <c r="BE302" i="1"/>
  <c r="BF302" i="1"/>
  <c r="BD303" i="1"/>
  <c r="BE303" i="1"/>
  <c r="BF303" i="1"/>
  <c r="BD304" i="1"/>
  <c r="BE304" i="1"/>
  <c r="BF304" i="1"/>
  <c r="BD305" i="1"/>
  <c r="BE305" i="1"/>
  <c r="BF305" i="1"/>
  <c r="BD306" i="1"/>
  <c r="BE306" i="1"/>
  <c r="BF306" i="1"/>
  <c r="BD307" i="1"/>
  <c r="BE307" i="1"/>
  <c r="BF307" i="1"/>
  <c r="BD308" i="1"/>
  <c r="BE308" i="1"/>
  <c r="BF308" i="1"/>
  <c r="BD309" i="1"/>
  <c r="BE309" i="1"/>
  <c r="BF309" i="1"/>
  <c r="BD310" i="1"/>
  <c r="BE310" i="1"/>
  <c r="BF310" i="1"/>
  <c r="BD311" i="1"/>
  <c r="BE311" i="1"/>
  <c r="BF311" i="1"/>
  <c r="BD312" i="1"/>
  <c r="BE312" i="1"/>
  <c r="BF312" i="1"/>
  <c r="BD313" i="1"/>
  <c r="BE313" i="1"/>
  <c r="BF313" i="1"/>
  <c r="BD314" i="1"/>
  <c r="BE314" i="1"/>
  <c r="BF314" i="1"/>
  <c r="BD315" i="1"/>
  <c r="BE315" i="1"/>
  <c r="BF315" i="1"/>
  <c r="BD316" i="1"/>
  <c r="BE316" i="1"/>
  <c r="BF316" i="1"/>
  <c r="BD317" i="1"/>
  <c r="BE317" i="1"/>
  <c r="BF317" i="1"/>
  <c r="BD318" i="1"/>
  <c r="BE318" i="1"/>
  <c r="BF318" i="1"/>
  <c r="BD319" i="1"/>
  <c r="BE319" i="1"/>
  <c r="BF319" i="1"/>
  <c r="BD320" i="1"/>
  <c r="BE320" i="1"/>
  <c r="BF320" i="1"/>
  <c r="BD321" i="1"/>
  <c r="BE321" i="1"/>
  <c r="BF321" i="1"/>
  <c r="BD322" i="1"/>
  <c r="BE322" i="1"/>
  <c r="BF322" i="1"/>
  <c r="BD323" i="1"/>
  <c r="BE323" i="1"/>
  <c r="BF323" i="1"/>
  <c r="BD324" i="1"/>
  <c r="BE324" i="1"/>
  <c r="BF324" i="1"/>
  <c r="BD325" i="1"/>
  <c r="BE325" i="1"/>
  <c r="BF325" i="1"/>
  <c r="BD326" i="1"/>
  <c r="BE326" i="1"/>
  <c r="BF326" i="1"/>
  <c r="BD327" i="1"/>
  <c r="BE327" i="1"/>
  <c r="BF327" i="1"/>
  <c r="BD328" i="1"/>
  <c r="BE328" i="1"/>
  <c r="BF328" i="1"/>
  <c r="BD329" i="1"/>
  <c r="BE329" i="1"/>
  <c r="BF329" i="1"/>
  <c r="BD330" i="1"/>
  <c r="BE330" i="1"/>
  <c r="BF330" i="1"/>
  <c r="BD331" i="1"/>
  <c r="BE331" i="1"/>
  <c r="BF331" i="1"/>
  <c r="BD332" i="1"/>
  <c r="BE332" i="1"/>
  <c r="BF332" i="1"/>
  <c r="BD333" i="1"/>
  <c r="BE333" i="1"/>
  <c r="BF333" i="1"/>
  <c r="BD334" i="1"/>
  <c r="BE334" i="1"/>
  <c r="BF334" i="1"/>
  <c r="BD335" i="1"/>
  <c r="BE335" i="1"/>
  <c r="BF335" i="1"/>
  <c r="BD336" i="1"/>
  <c r="BE336" i="1"/>
  <c r="BF336" i="1"/>
  <c r="BD337" i="1"/>
  <c r="BE337" i="1"/>
  <c r="BF337" i="1"/>
  <c r="BD338" i="1"/>
  <c r="BE338" i="1"/>
  <c r="BF338" i="1"/>
  <c r="BD339" i="1"/>
  <c r="BE339" i="1"/>
  <c r="BF339" i="1"/>
  <c r="BD340" i="1"/>
  <c r="BE340" i="1"/>
  <c r="BF340" i="1"/>
  <c r="BD341" i="1"/>
  <c r="BE341" i="1"/>
  <c r="BF341" i="1"/>
  <c r="BD342" i="1"/>
  <c r="BE342" i="1"/>
  <c r="BF342" i="1"/>
  <c r="BD343" i="1"/>
  <c r="BE343" i="1"/>
  <c r="BF343" i="1"/>
  <c r="BD344" i="1"/>
  <c r="BE344" i="1"/>
  <c r="BF344" i="1"/>
  <c r="BD345" i="1"/>
  <c r="BE345" i="1"/>
  <c r="BF345" i="1"/>
  <c r="BD346" i="1"/>
  <c r="BE346" i="1"/>
  <c r="BF346" i="1"/>
  <c r="BD347" i="1"/>
  <c r="BE347" i="1"/>
  <c r="BF347" i="1"/>
  <c r="BD348" i="1"/>
  <c r="BE348" i="1"/>
  <c r="BF348" i="1"/>
  <c r="BD349" i="1"/>
  <c r="BE349" i="1"/>
  <c r="BF349" i="1"/>
  <c r="BD350" i="1"/>
  <c r="BE350" i="1"/>
  <c r="BF350" i="1"/>
  <c r="BD351" i="1"/>
  <c r="BE351" i="1"/>
  <c r="BF351" i="1"/>
  <c r="BD352" i="1"/>
  <c r="BE352" i="1"/>
  <c r="BF352" i="1"/>
  <c r="BD353" i="1"/>
  <c r="BE353" i="1"/>
  <c r="BF353" i="1"/>
  <c r="BD354" i="1"/>
  <c r="BE354" i="1"/>
  <c r="BF354" i="1"/>
  <c r="BD355" i="1"/>
  <c r="BE355" i="1"/>
  <c r="BF355" i="1"/>
  <c r="BD356" i="1"/>
  <c r="BE356" i="1"/>
  <c r="BF356" i="1"/>
  <c r="BD357" i="1"/>
  <c r="BE357" i="1"/>
  <c r="BF357" i="1"/>
  <c r="BD358" i="1"/>
  <c r="BE358" i="1"/>
  <c r="BF358" i="1"/>
  <c r="BD359" i="1"/>
  <c r="BE359" i="1"/>
  <c r="BF359" i="1"/>
  <c r="BD360" i="1"/>
  <c r="BE360" i="1"/>
  <c r="BF360" i="1"/>
  <c r="BD361" i="1"/>
  <c r="BE361" i="1"/>
  <c r="BF361" i="1"/>
  <c r="BD362" i="1"/>
  <c r="BE362" i="1"/>
  <c r="BF362" i="1"/>
  <c r="BD363" i="1"/>
  <c r="BE363" i="1"/>
  <c r="BF363" i="1"/>
  <c r="BD364" i="1"/>
  <c r="BE364" i="1"/>
  <c r="BF364" i="1"/>
  <c r="BD365" i="1"/>
  <c r="BE365" i="1"/>
  <c r="BF365" i="1"/>
  <c r="BD366" i="1"/>
  <c r="BE366" i="1"/>
  <c r="BF366" i="1"/>
  <c r="BD367" i="1"/>
  <c r="BE367" i="1"/>
  <c r="BF367" i="1"/>
  <c r="BD368" i="1"/>
  <c r="BE368" i="1"/>
  <c r="BF368" i="1"/>
  <c r="BD369" i="1"/>
  <c r="BE369" i="1"/>
  <c r="BF369" i="1"/>
  <c r="BD370" i="1"/>
  <c r="BE370" i="1"/>
  <c r="BF370" i="1"/>
  <c r="BD371" i="1"/>
  <c r="BE371" i="1"/>
  <c r="BF371" i="1"/>
  <c r="BD372" i="1"/>
  <c r="BE372" i="1"/>
  <c r="BF372" i="1"/>
  <c r="BD373" i="1"/>
  <c r="BE373" i="1"/>
  <c r="BF373" i="1"/>
  <c r="BD374" i="1"/>
  <c r="BE374" i="1"/>
  <c r="BF374" i="1"/>
  <c r="BD375" i="1"/>
  <c r="BE375" i="1"/>
  <c r="BF375" i="1"/>
  <c r="BD376" i="1"/>
  <c r="BE376" i="1"/>
  <c r="BF376" i="1"/>
  <c r="BD377" i="1"/>
  <c r="BE377" i="1"/>
  <c r="BF377" i="1"/>
  <c r="BD378" i="1"/>
  <c r="BE378" i="1"/>
  <c r="BF378" i="1"/>
  <c r="BD379" i="1"/>
  <c r="BE379" i="1"/>
  <c r="BF379" i="1"/>
  <c r="BD380" i="1"/>
  <c r="BE380" i="1"/>
  <c r="BF380" i="1"/>
  <c r="BD381" i="1"/>
  <c r="BE381" i="1"/>
  <c r="BF381" i="1"/>
  <c r="BD382" i="1"/>
  <c r="BE382" i="1"/>
  <c r="BF382" i="1"/>
  <c r="BD383" i="1"/>
  <c r="BE383" i="1"/>
  <c r="BF383" i="1"/>
  <c r="BD384" i="1"/>
  <c r="BE384" i="1"/>
  <c r="BF384" i="1"/>
  <c r="BD385" i="1"/>
  <c r="BE385" i="1"/>
  <c r="BF385" i="1"/>
  <c r="BD386" i="1"/>
  <c r="BE386" i="1"/>
  <c r="BF386" i="1"/>
  <c r="BD387" i="1"/>
  <c r="BE387" i="1"/>
  <c r="BF387" i="1"/>
  <c r="BD388" i="1"/>
  <c r="BE388" i="1"/>
  <c r="BF388" i="1"/>
  <c r="BD389" i="1"/>
  <c r="BE389" i="1"/>
  <c r="BF389" i="1"/>
  <c r="BD390" i="1"/>
  <c r="BE390" i="1"/>
  <c r="BF390" i="1"/>
  <c r="BD391" i="1"/>
  <c r="BE391" i="1"/>
  <c r="BF391" i="1"/>
  <c r="BD392" i="1"/>
  <c r="BE392" i="1"/>
  <c r="BF392" i="1"/>
  <c r="BD393" i="1"/>
  <c r="BE393" i="1"/>
  <c r="BF393" i="1"/>
  <c r="BD394" i="1"/>
  <c r="BE394" i="1"/>
  <c r="BF394" i="1"/>
  <c r="BD395" i="1"/>
  <c r="BE395" i="1"/>
  <c r="BF395" i="1"/>
  <c r="BD396" i="1"/>
  <c r="BE396" i="1"/>
  <c r="BF396" i="1"/>
  <c r="BD397" i="1"/>
  <c r="BE397" i="1"/>
  <c r="BF397" i="1"/>
  <c r="BD398" i="1"/>
  <c r="BE398" i="1"/>
  <c r="BF398" i="1"/>
  <c r="BD399" i="1"/>
  <c r="BE399" i="1"/>
  <c r="BF399" i="1"/>
  <c r="BD400" i="1"/>
  <c r="BE400" i="1"/>
  <c r="BF400" i="1"/>
  <c r="BD401" i="1"/>
  <c r="BE401" i="1"/>
  <c r="BF401" i="1"/>
  <c r="BD402" i="1"/>
  <c r="BE402" i="1"/>
  <c r="BF402" i="1"/>
  <c r="BD403" i="1"/>
  <c r="BE403" i="1"/>
  <c r="BF403" i="1"/>
  <c r="BD404" i="1"/>
  <c r="BE404" i="1"/>
  <c r="BF404" i="1"/>
  <c r="BD405" i="1"/>
  <c r="BE405" i="1"/>
  <c r="BF405" i="1"/>
  <c r="BD406" i="1"/>
  <c r="BE406" i="1"/>
  <c r="BF406" i="1"/>
  <c r="BD407" i="1"/>
  <c r="BE407" i="1"/>
  <c r="BF407" i="1"/>
  <c r="BD408" i="1"/>
  <c r="BE408" i="1"/>
  <c r="BF408" i="1"/>
  <c r="BD409" i="1"/>
  <c r="BE409" i="1"/>
  <c r="BF409" i="1"/>
  <c r="BD410" i="1"/>
  <c r="BE410" i="1"/>
  <c r="BF410" i="1"/>
  <c r="BD411" i="1"/>
  <c r="BE411" i="1"/>
  <c r="BF411" i="1"/>
  <c r="BD412" i="1"/>
  <c r="BE412" i="1"/>
  <c r="BF412" i="1"/>
  <c r="BD413" i="1"/>
  <c r="BE413" i="1"/>
  <c r="BF413" i="1"/>
  <c r="BD414" i="1"/>
  <c r="BE414" i="1"/>
  <c r="BF414" i="1"/>
  <c r="BD415" i="1"/>
  <c r="BE415" i="1"/>
  <c r="BF415" i="1"/>
  <c r="BD416" i="1"/>
  <c r="BE416" i="1"/>
  <c r="BF416" i="1"/>
  <c r="BD417" i="1"/>
  <c r="BE417" i="1"/>
  <c r="BF417" i="1"/>
  <c r="BD418" i="1"/>
  <c r="BE418" i="1"/>
  <c r="BF418" i="1"/>
  <c r="BD419" i="1"/>
  <c r="BE419" i="1"/>
  <c r="BF419" i="1"/>
  <c r="BD420" i="1"/>
  <c r="BE420" i="1"/>
  <c r="BF420" i="1"/>
  <c r="BD421" i="1"/>
  <c r="BE421" i="1"/>
  <c r="BF421" i="1"/>
  <c r="BD422" i="1"/>
  <c r="BE422" i="1"/>
  <c r="BF422" i="1"/>
  <c r="BD423" i="1"/>
  <c r="BE423" i="1"/>
  <c r="BF423" i="1"/>
  <c r="BD424" i="1"/>
  <c r="BE424" i="1"/>
  <c r="BF424" i="1"/>
  <c r="BD425" i="1"/>
  <c r="BE425" i="1"/>
  <c r="BF425" i="1"/>
  <c r="BD426" i="1"/>
  <c r="BE426" i="1"/>
  <c r="BF426" i="1"/>
  <c r="BD427" i="1"/>
  <c r="BE427" i="1"/>
  <c r="BF427" i="1"/>
  <c r="BD428" i="1"/>
  <c r="BE428" i="1"/>
  <c r="BF428" i="1"/>
  <c r="BD429" i="1"/>
  <c r="BE429" i="1"/>
  <c r="BF429" i="1"/>
  <c r="BD430" i="1"/>
  <c r="BE430" i="1"/>
  <c r="BF430" i="1"/>
  <c r="BD431" i="1"/>
  <c r="BE431" i="1"/>
  <c r="BF431" i="1"/>
  <c r="BD432" i="1"/>
  <c r="BE432" i="1"/>
  <c r="BF432" i="1"/>
  <c r="BD433" i="1"/>
  <c r="BE433" i="1"/>
  <c r="BF433" i="1"/>
  <c r="BD434" i="1"/>
  <c r="BE434" i="1"/>
  <c r="BF434" i="1"/>
  <c r="BD435" i="1"/>
  <c r="BE435" i="1"/>
  <c r="BF435" i="1"/>
  <c r="BD436" i="1"/>
  <c r="BE436" i="1"/>
  <c r="BF436" i="1"/>
  <c r="BD437" i="1"/>
  <c r="BE437" i="1"/>
  <c r="BF437" i="1"/>
  <c r="BD438" i="1"/>
  <c r="BE438" i="1"/>
  <c r="BF438" i="1"/>
  <c r="BD439" i="1"/>
  <c r="BE439" i="1"/>
  <c r="BF439" i="1"/>
  <c r="BD440" i="1"/>
  <c r="BE440" i="1"/>
  <c r="BF440" i="1"/>
  <c r="BD441" i="1"/>
  <c r="BE441" i="1"/>
  <c r="BF441" i="1"/>
  <c r="BD442" i="1"/>
  <c r="BE442" i="1"/>
  <c r="BF442" i="1"/>
  <c r="BD443" i="1"/>
  <c r="BE443" i="1"/>
  <c r="BF443" i="1"/>
  <c r="BD444" i="1"/>
  <c r="BE444" i="1"/>
  <c r="BF444" i="1"/>
  <c r="BD445" i="1"/>
  <c r="BE445" i="1"/>
  <c r="BF445" i="1"/>
  <c r="BD446" i="1"/>
  <c r="BE446" i="1"/>
  <c r="BF446" i="1"/>
  <c r="BD447" i="1"/>
  <c r="BE447" i="1"/>
  <c r="BF447" i="1"/>
  <c r="BD448" i="1"/>
  <c r="BE448" i="1"/>
  <c r="BF448" i="1"/>
  <c r="BD449" i="1"/>
  <c r="BE449" i="1"/>
  <c r="BF449" i="1"/>
  <c r="BD450" i="1"/>
  <c r="BE450" i="1"/>
  <c r="BF450" i="1"/>
  <c r="BD451" i="1"/>
  <c r="BE451" i="1"/>
  <c r="BF451" i="1"/>
  <c r="BD452" i="1"/>
  <c r="BE452" i="1"/>
  <c r="BF452" i="1"/>
  <c r="BD453" i="1"/>
  <c r="BE453" i="1"/>
  <c r="BF453" i="1"/>
  <c r="BD454" i="1"/>
  <c r="BE454" i="1"/>
  <c r="BF454" i="1"/>
  <c r="BD455" i="1"/>
  <c r="BE455" i="1"/>
  <c r="BF455" i="1"/>
  <c r="BD456" i="1"/>
  <c r="BE456" i="1"/>
  <c r="BF456" i="1"/>
  <c r="BD457" i="1"/>
  <c r="BE457" i="1"/>
  <c r="BF457" i="1"/>
  <c r="BD458" i="1"/>
  <c r="BE458" i="1"/>
  <c r="BF458" i="1"/>
  <c r="BD459" i="1"/>
  <c r="BE459" i="1"/>
  <c r="BF459" i="1"/>
  <c r="BD460" i="1"/>
  <c r="BE460" i="1"/>
  <c r="BF460" i="1"/>
  <c r="BD461" i="1"/>
  <c r="BE461" i="1"/>
  <c r="BF461" i="1"/>
  <c r="BD462" i="1"/>
  <c r="BE462" i="1"/>
  <c r="BF462" i="1"/>
  <c r="BD463" i="1"/>
  <c r="BE463" i="1"/>
  <c r="BF463" i="1"/>
  <c r="BD464" i="1"/>
  <c r="BE464" i="1"/>
  <c r="BF464" i="1"/>
  <c r="BD465" i="1"/>
  <c r="BE465" i="1"/>
  <c r="BF465" i="1"/>
  <c r="BD466" i="1"/>
  <c r="BE466" i="1"/>
  <c r="BF466" i="1"/>
  <c r="BD467" i="1"/>
  <c r="BE467" i="1"/>
  <c r="BF467" i="1"/>
  <c r="BD468" i="1"/>
  <c r="BE468" i="1"/>
  <c r="BF468" i="1"/>
  <c r="BD469" i="1"/>
  <c r="BE469" i="1"/>
  <c r="BF469" i="1"/>
  <c r="BD470" i="1"/>
  <c r="BE470" i="1"/>
  <c r="BF470" i="1"/>
  <c r="BD471" i="1"/>
  <c r="BE471" i="1"/>
  <c r="BF471" i="1"/>
  <c r="BD472" i="1"/>
  <c r="BE472" i="1"/>
  <c r="BF472" i="1"/>
  <c r="BD473" i="1"/>
  <c r="BE473" i="1"/>
  <c r="BF473" i="1"/>
  <c r="BD474" i="1"/>
  <c r="BE474" i="1"/>
  <c r="BF474" i="1"/>
  <c r="BD475" i="1"/>
  <c r="BE475" i="1"/>
  <c r="BF475" i="1"/>
  <c r="BD476" i="1"/>
  <c r="BE476" i="1"/>
  <c r="BF476" i="1"/>
  <c r="BD477" i="1"/>
  <c r="BE477" i="1"/>
  <c r="BF477" i="1"/>
  <c r="BD478" i="1"/>
  <c r="BE478" i="1"/>
  <c r="BF478" i="1"/>
  <c r="BE2" i="1"/>
  <c r="BF2" i="1"/>
  <c r="BD2" i="1"/>
  <c r="AS2" i="1"/>
  <c r="AS3" i="1"/>
  <c r="AS4" i="1"/>
  <c r="C4" i="3"/>
  <c r="D4" i="3"/>
  <c r="E4" i="3"/>
  <c r="C5" i="3"/>
  <c r="D5" i="3"/>
  <c r="E5" i="3"/>
  <c r="D3" i="3"/>
  <c r="E3" i="3"/>
  <c r="C3" i="3"/>
  <c r="BC3" i="1"/>
  <c r="BC4" i="1"/>
  <c r="BC2" i="1"/>
  <c r="BB3" i="1"/>
  <c r="BB4" i="1"/>
  <c r="BB2" i="1"/>
  <c r="AT3" i="1"/>
  <c r="AU3" i="1"/>
  <c r="AV3" i="1"/>
  <c r="AW3" i="1"/>
  <c r="AX3" i="1"/>
  <c r="AY3" i="1"/>
  <c r="AZ3" i="1"/>
  <c r="BA3" i="1"/>
  <c r="AT4" i="1"/>
  <c r="AU4" i="1"/>
  <c r="AV4" i="1"/>
  <c r="AW4" i="1"/>
  <c r="AX4" i="1"/>
  <c r="AY4" i="1"/>
  <c r="AZ4" i="1"/>
  <c r="BA4" i="1"/>
  <c r="AT2" i="1"/>
  <c r="AU2" i="1"/>
  <c r="AV2" i="1"/>
  <c r="F19" i="7" s="1"/>
  <c r="AW2" i="1"/>
  <c r="AX2" i="1"/>
  <c r="AY2" i="1"/>
  <c r="AZ2" i="1"/>
  <c r="BA2" i="1"/>
  <c r="B81" i="6" l="1"/>
  <c r="E5" i="5" s="1"/>
  <c r="F5" i="5" s="1"/>
  <c r="H78" i="7"/>
  <c r="H6" i="7"/>
  <c r="E76" i="7"/>
  <c r="E72" i="7"/>
  <c r="I51" i="7"/>
  <c r="I78" i="7"/>
  <c r="D16" i="7"/>
  <c r="D72" i="7"/>
  <c r="K73" i="7"/>
  <c r="K54" i="7"/>
  <c r="K6" i="7"/>
  <c r="J57" i="7"/>
  <c r="J25" i="7"/>
  <c r="C42" i="7"/>
  <c r="C73" i="7"/>
  <c r="C81" i="6"/>
  <c r="E9" i="5" s="1"/>
  <c r="F9" i="5" s="1"/>
  <c r="G16" i="7"/>
  <c r="G71" i="7"/>
  <c r="G48" i="7"/>
  <c r="H5" i="7"/>
  <c r="H9" i="7"/>
  <c r="H13" i="7"/>
  <c r="H17" i="7"/>
  <c r="H21" i="7"/>
  <c r="H25" i="7"/>
  <c r="H29" i="7"/>
  <c r="H33" i="7"/>
  <c r="H37" i="7"/>
  <c r="H41" i="7"/>
  <c r="H45" i="7"/>
  <c r="H49" i="7"/>
  <c r="H53" i="7"/>
  <c r="H57" i="7"/>
  <c r="H61" i="7"/>
  <c r="H65" i="7"/>
  <c r="H69" i="7"/>
  <c r="H3" i="7"/>
  <c r="H7" i="7"/>
  <c r="H11" i="7"/>
  <c r="H15" i="7"/>
  <c r="H19" i="7"/>
  <c r="H23" i="7"/>
  <c r="H27" i="7"/>
  <c r="H31" i="7"/>
  <c r="H35" i="7"/>
  <c r="H39" i="7"/>
  <c r="H43" i="7"/>
  <c r="H47" i="7"/>
  <c r="H51" i="7"/>
  <c r="H55" i="7"/>
  <c r="H59" i="7"/>
  <c r="H63" i="7"/>
  <c r="H67" i="7"/>
  <c r="H4" i="7"/>
  <c r="H8" i="7"/>
  <c r="H12" i="7"/>
  <c r="H16" i="7"/>
  <c r="H20" i="7"/>
  <c r="H24" i="7"/>
  <c r="H28" i="7"/>
  <c r="H32" i="7"/>
  <c r="H36" i="7"/>
  <c r="H40" i="7"/>
  <c r="H44" i="7"/>
  <c r="H48" i="7"/>
  <c r="H52" i="7"/>
  <c r="H56" i="7"/>
  <c r="H60" i="7"/>
  <c r="H64" i="7"/>
  <c r="H68" i="7"/>
  <c r="H2" i="7"/>
  <c r="I81" i="6"/>
  <c r="J81" i="6"/>
  <c r="G5" i="7"/>
  <c r="G9" i="7"/>
  <c r="G13" i="7"/>
  <c r="G17" i="7"/>
  <c r="G21" i="7"/>
  <c r="G25" i="7"/>
  <c r="G29" i="7"/>
  <c r="G33" i="7"/>
  <c r="G37" i="7"/>
  <c r="G41" i="7"/>
  <c r="G45" i="7"/>
  <c r="G49" i="7"/>
  <c r="G53" i="7"/>
  <c r="G57" i="7"/>
  <c r="G61" i="7"/>
  <c r="G65" i="7"/>
  <c r="G69" i="7"/>
  <c r="G6" i="7"/>
  <c r="G10" i="7"/>
  <c r="G14" i="7"/>
  <c r="G18" i="7"/>
  <c r="G22" i="7"/>
  <c r="G26" i="7"/>
  <c r="G30" i="7"/>
  <c r="G34" i="7"/>
  <c r="G38" i="7"/>
  <c r="G42" i="7"/>
  <c r="G46" i="7"/>
  <c r="G50" i="7"/>
  <c r="G54" i="7"/>
  <c r="G58" i="7"/>
  <c r="G62" i="7"/>
  <c r="G66" i="7"/>
  <c r="G70" i="7"/>
  <c r="G3" i="7"/>
  <c r="G7" i="7"/>
  <c r="G11" i="7"/>
  <c r="G15" i="7"/>
  <c r="G19" i="7"/>
  <c r="G23" i="7"/>
  <c r="G27" i="7"/>
  <c r="G31" i="7"/>
  <c r="G35" i="7"/>
  <c r="G39" i="7"/>
  <c r="G43" i="7"/>
  <c r="G47" i="7"/>
  <c r="G51" i="7"/>
  <c r="G55" i="7"/>
  <c r="G59" i="7"/>
  <c r="G63" i="7"/>
  <c r="G67" i="7"/>
  <c r="G2" i="7"/>
  <c r="F6" i="7"/>
  <c r="F10" i="7"/>
  <c r="F14" i="7"/>
  <c r="F18" i="7"/>
  <c r="F22" i="7"/>
  <c r="F26" i="7"/>
  <c r="F30" i="7"/>
  <c r="F34" i="7"/>
  <c r="F38" i="7"/>
  <c r="F42" i="7"/>
  <c r="F46" i="7"/>
  <c r="F50" i="7"/>
  <c r="F54" i="7"/>
  <c r="F58" i="7"/>
  <c r="F62" i="7"/>
  <c r="F66" i="7"/>
  <c r="F70" i="7"/>
  <c r="F3" i="7"/>
  <c r="F4" i="7"/>
  <c r="F8" i="7"/>
  <c r="F12" i="7"/>
  <c r="F16" i="7"/>
  <c r="F20" i="7"/>
  <c r="F24" i="7"/>
  <c r="F28" i="7"/>
  <c r="F32" i="7"/>
  <c r="F36" i="7"/>
  <c r="F40" i="7"/>
  <c r="F44" i="7"/>
  <c r="F48" i="7"/>
  <c r="F52" i="7"/>
  <c r="F56" i="7"/>
  <c r="F60" i="7"/>
  <c r="F64" i="7"/>
  <c r="F68" i="7"/>
  <c r="F5" i="7"/>
  <c r="F9" i="7"/>
  <c r="F13" i="7"/>
  <c r="F17" i="7"/>
  <c r="F21" i="7"/>
  <c r="F25" i="7"/>
  <c r="F29" i="7"/>
  <c r="F33" i="7"/>
  <c r="F37" i="7"/>
  <c r="F41" i="7"/>
  <c r="F45" i="7"/>
  <c r="F49" i="7"/>
  <c r="F53" i="7"/>
  <c r="F57" i="7"/>
  <c r="F61" i="7"/>
  <c r="F65" i="7"/>
  <c r="F69" i="7"/>
  <c r="F2" i="7"/>
  <c r="G81" i="6"/>
  <c r="E10" i="5" s="1"/>
  <c r="F10" i="5" s="1"/>
  <c r="H9" i="6"/>
  <c r="E6" i="7"/>
  <c r="E10" i="7"/>
  <c r="E14" i="7"/>
  <c r="E18" i="7"/>
  <c r="E22" i="7"/>
  <c r="E26" i="7"/>
  <c r="E30" i="7"/>
  <c r="E34" i="7"/>
  <c r="E38" i="7"/>
  <c r="E42" i="7"/>
  <c r="E46" i="7"/>
  <c r="E50" i="7"/>
  <c r="E54" i="7"/>
  <c r="E58" i="7"/>
  <c r="E62" i="7"/>
  <c r="E66" i="7"/>
  <c r="E70" i="7"/>
  <c r="E3" i="7"/>
  <c r="E7" i="7"/>
  <c r="E11" i="7"/>
  <c r="E15" i="7"/>
  <c r="E19" i="7"/>
  <c r="E23" i="7"/>
  <c r="E27" i="7"/>
  <c r="E31" i="7"/>
  <c r="E35" i="7"/>
  <c r="E39" i="7"/>
  <c r="E43" i="7"/>
  <c r="E47" i="7"/>
  <c r="E51" i="7"/>
  <c r="E55" i="7"/>
  <c r="E59" i="7"/>
  <c r="E63" i="7"/>
  <c r="E67" i="7"/>
  <c r="E4" i="7"/>
  <c r="E8" i="7"/>
  <c r="E12" i="7"/>
  <c r="E16" i="7"/>
  <c r="E20" i="7"/>
  <c r="E24" i="7"/>
  <c r="E28" i="7"/>
  <c r="E32" i="7"/>
  <c r="E36" i="7"/>
  <c r="E40" i="7"/>
  <c r="E44" i="7"/>
  <c r="E48" i="7"/>
  <c r="E52" i="7"/>
  <c r="E56" i="7"/>
  <c r="E60" i="7"/>
  <c r="E64" i="7"/>
  <c r="E68" i="7"/>
  <c r="E2" i="7"/>
  <c r="D3" i="7"/>
  <c r="D7" i="7"/>
  <c r="D11" i="7"/>
  <c r="D15" i="7"/>
  <c r="D19" i="7"/>
  <c r="D23" i="7"/>
  <c r="D27" i="7"/>
  <c r="D31" i="7"/>
  <c r="D35" i="7"/>
  <c r="D39" i="7"/>
  <c r="D43" i="7"/>
  <c r="D47" i="7"/>
  <c r="D51" i="7"/>
  <c r="D55" i="7"/>
  <c r="D59" i="7"/>
  <c r="D63" i="7"/>
  <c r="D67" i="7"/>
  <c r="D5" i="7"/>
  <c r="D9" i="7"/>
  <c r="D13" i="7"/>
  <c r="D17" i="7"/>
  <c r="D21" i="7"/>
  <c r="D25" i="7"/>
  <c r="D29" i="7"/>
  <c r="D33" i="7"/>
  <c r="D37" i="7"/>
  <c r="D41" i="7"/>
  <c r="D45" i="7"/>
  <c r="D49" i="7"/>
  <c r="D53" i="7"/>
  <c r="D57" i="7"/>
  <c r="D61" i="7"/>
  <c r="D65" i="7"/>
  <c r="D69" i="7"/>
  <c r="D6" i="7"/>
  <c r="D10" i="7"/>
  <c r="D14" i="7"/>
  <c r="D18" i="7"/>
  <c r="D22" i="7"/>
  <c r="D26" i="7"/>
  <c r="D30" i="7"/>
  <c r="D34" i="7"/>
  <c r="D38" i="7"/>
  <c r="D42" i="7"/>
  <c r="D46" i="7"/>
  <c r="D50" i="7"/>
  <c r="D54" i="7"/>
  <c r="D58" i="7"/>
  <c r="D62" i="7"/>
  <c r="D66" i="7"/>
  <c r="D70" i="7"/>
  <c r="D2" i="7"/>
  <c r="E81" i="6"/>
  <c r="E8" i="5" s="1"/>
  <c r="F8" i="5" s="1"/>
  <c r="K3" i="7"/>
  <c r="K7" i="7"/>
  <c r="K11" i="7"/>
  <c r="K15" i="7"/>
  <c r="K19" i="7"/>
  <c r="K23" i="7"/>
  <c r="K27" i="7"/>
  <c r="K31" i="7"/>
  <c r="K35" i="7"/>
  <c r="K39" i="7"/>
  <c r="K43" i="7"/>
  <c r="K47" i="7"/>
  <c r="K51" i="7"/>
  <c r="K55" i="7"/>
  <c r="K59" i="7"/>
  <c r="K63" i="7"/>
  <c r="K67" i="7"/>
  <c r="K4" i="7"/>
  <c r="K8" i="7"/>
  <c r="K12" i="7"/>
  <c r="K16" i="7"/>
  <c r="K20" i="7"/>
  <c r="K24" i="7"/>
  <c r="K28" i="7"/>
  <c r="K32" i="7"/>
  <c r="K36" i="7"/>
  <c r="K40" i="7"/>
  <c r="K44" i="7"/>
  <c r="K48" i="7"/>
  <c r="K52" i="7"/>
  <c r="K56" i="7"/>
  <c r="K60" i="7"/>
  <c r="K64" i="7"/>
  <c r="K68" i="7"/>
  <c r="K5" i="7"/>
  <c r="K9" i="7"/>
  <c r="K13" i="7"/>
  <c r="K17" i="7"/>
  <c r="K21" i="7"/>
  <c r="K25" i="7"/>
  <c r="K29" i="7"/>
  <c r="K33" i="7"/>
  <c r="K37" i="7"/>
  <c r="K41" i="7"/>
  <c r="K45" i="7"/>
  <c r="K49" i="7"/>
  <c r="K53" i="7"/>
  <c r="K57" i="7"/>
  <c r="K61" i="7"/>
  <c r="K65" i="7"/>
  <c r="K2" i="7"/>
  <c r="D81" i="6"/>
  <c r="E7" i="5" s="1"/>
  <c r="F7" i="5" s="1"/>
  <c r="J4" i="7"/>
  <c r="J8" i="7"/>
  <c r="J12" i="7"/>
  <c r="J16" i="7"/>
  <c r="J20" i="7"/>
  <c r="J24" i="7"/>
  <c r="J28" i="7"/>
  <c r="J32" i="7"/>
  <c r="J36" i="7"/>
  <c r="J40" i="7"/>
  <c r="J44" i="7"/>
  <c r="J48" i="7"/>
  <c r="J52" i="7"/>
  <c r="J56" i="7"/>
  <c r="J60" i="7"/>
  <c r="J64" i="7"/>
  <c r="J68" i="7"/>
  <c r="J6" i="7"/>
  <c r="J10" i="7"/>
  <c r="J14" i="7"/>
  <c r="J18" i="7"/>
  <c r="J22" i="7"/>
  <c r="J26" i="7"/>
  <c r="J30" i="7"/>
  <c r="J34" i="7"/>
  <c r="J38" i="7"/>
  <c r="J42" i="7"/>
  <c r="J46" i="7"/>
  <c r="J50" i="7"/>
  <c r="J54" i="7"/>
  <c r="J58" i="7"/>
  <c r="J62" i="7"/>
  <c r="J66" i="7"/>
  <c r="J70" i="7"/>
  <c r="J3" i="7"/>
  <c r="J7" i="7"/>
  <c r="J11" i="7"/>
  <c r="J15" i="7"/>
  <c r="J19" i="7"/>
  <c r="J23" i="7"/>
  <c r="J27" i="7"/>
  <c r="J31" i="7"/>
  <c r="J35" i="7"/>
  <c r="J39" i="7"/>
  <c r="J43" i="7"/>
  <c r="J47" i="7"/>
  <c r="J51" i="7"/>
  <c r="J55" i="7"/>
  <c r="J59" i="7"/>
  <c r="J63" i="7"/>
  <c r="J67" i="7"/>
  <c r="J2" i="7"/>
  <c r="C3" i="7"/>
  <c r="C7" i="7"/>
  <c r="C11" i="7"/>
  <c r="C15" i="7"/>
  <c r="C19" i="7"/>
  <c r="C23" i="7"/>
  <c r="C27" i="7"/>
  <c r="C31" i="7"/>
  <c r="C35" i="7"/>
  <c r="C39" i="7"/>
  <c r="C43" i="7"/>
  <c r="C47" i="7"/>
  <c r="C51" i="7"/>
  <c r="C55" i="7"/>
  <c r="C59" i="7"/>
  <c r="C63" i="7"/>
  <c r="C67" i="7"/>
  <c r="C4" i="7"/>
  <c r="C8" i="7"/>
  <c r="C12" i="7"/>
  <c r="C16" i="7"/>
  <c r="C20" i="7"/>
  <c r="C24" i="7"/>
  <c r="C28" i="7"/>
  <c r="C32" i="7"/>
  <c r="C36" i="7"/>
  <c r="C40" i="7"/>
  <c r="C44" i="7"/>
  <c r="C48" i="7"/>
  <c r="C52" i="7"/>
  <c r="C56" i="7"/>
  <c r="C60" i="7"/>
  <c r="C64" i="7"/>
  <c r="C68" i="7"/>
  <c r="C5" i="7"/>
  <c r="C9" i="7"/>
  <c r="C13" i="7"/>
  <c r="C17" i="7"/>
  <c r="C21" i="7"/>
  <c r="C25" i="7"/>
  <c r="C29" i="7"/>
  <c r="C33" i="7"/>
  <c r="C37" i="7"/>
  <c r="C41" i="7"/>
  <c r="C45" i="7"/>
  <c r="C49" i="7"/>
  <c r="C53" i="7"/>
  <c r="C57" i="7"/>
  <c r="C61" i="7"/>
  <c r="C65" i="7"/>
  <c r="C2" i="7"/>
  <c r="I4" i="7"/>
  <c r="I8" i="7"/>
  <c r="I12" i="7"/>
  <c r="I16" i="7"/>
  <c r="I20" i="7"/>
  <c r="I24" i="7"/>
  <c r="I28" i="7"/>
  <c r="I32" i="7"/>
  <c r="I36" i="7"/>
  <c r="I40" i="7"/>
  <c r="I44" i="7"/>
  <c r="I48" i="7"/>
  <c r="I52" i="7"/>
  <c r="I56" i="7"/>
  <c r="I60" i="7"/>
  <c r="I64" i="7"/>
  <c r="I68" i="7"/>
  <c r="I5" i="7"/>
  <c r="I9" i="7"/>
  <c r="I13" i="7"/>
  <c r="I17" i="7"/>
  <c r="I21" i="7"/>
  <c r="I25" i="7"/>
  <c r="I29" i="7"/>
  <c r="I33" i="7"/>
  <c r="I37" i="7"/>
  <c r="I41" i="7"/>
  <c r="I45" i="7"/>
  <c r="I49" i="7"/>
  <c r="I53" i="7"/>
  <c r="I57" i="7"/>
  <c r="I61" i="7"/>
  <c r="I65" i="7"/>
  <c r="I69" i="7"/>
  <c r="I6" i="7"/>
  <c r="I10" i="7"/>
  <c r="I14" i="7"/>
  <c r="I18" i="7"/>
  <c r="I22" i="7"/>
  <c r="I26" i="7"/>
  <c r="I30" i="7"/>
  <c r="I34" i="7"/>
  <c r="I38" i="7"/>
  <c r="I42" i="7"/>
  <c r="I46" i="7"/>
  <c r="I50" i="7"/>
  <c r="I54" i="7"/>
  <c r="I58" i="7"/>
  <c r="I62" i="7"/>
  <c r="I66" i="7"/>
  <c r="I3" i="7"/>
  <c r="I2" i="7"/>
  <c r="H6" i="6"/>
  <c r="H5" i="6"/>
  <c r="L5" i="6" s="1"/>
  <c r="H80" i="6"/>
  <c r="L80" i="6" s="1"/>
  <c r="H76" i="6"/>
  <c r="L76" i="6" s="1"/>
  <c r="H72" i="6"/>
  <c r="H68" i="6"/>
  <c r="H63" i="6"/>
  <c r="H59" i="6"/>
  <c r="H56" i="6"/>
  <c r="H53" i="6"/>
  <c r="H50" i="6"/>
  <c r="H46" i="6"/>
  <c r="H42" i="6"/>
  <c r="H38" i="6"/>
  <c r="L38" i="6" s="1"/>
  <c r="H36" i="6"/>
  <c r="H32" i="6"/>
  <c r="L32" i="6" s="1"/>
  <c r="H28" i="6"/>
  <c r="H24" i="6"/>
  <c r="L24" i="6" s="1"/>
  <c r="H20" i="6"/>
  <c r="H14" i="6"/>
  <c r="L14" i="6" s="1"/>
  <c r="H12" i="6"/>
  <c r="H7" i="6"/>
  <c r="L7" i="6" s="1"/>
  <c r="H79" i="6"/>
  <c r="H74" i="6"/>
  <c r="L74" i="6" s="1"/>
  <c r="H71" i="6"/>
  <c r="L71" i="6" s="1"/>
  <c r="H67" i="6"/>
  <c r="L67" i="6" s="1"/>
  <c r="H64" i="6"/>
  <c r="H60" i="6"/>
  <c r="L60" i="6" s="1"/>
  <c r="H57" i="6"/>
  <c r="H54" i="6"/>
  <c r="H49" i="6"/>
  <c r="L49" i="6" s="1"/>
  <c r="H45" i="6"/>
  <c r="L45" i="6" s="1"/>
  <c r="H41" i="6"/>
  <c r="H37" i="6"/>
  <c r="L37" i="6" s="1"/>
  <c r="H33" i="6"/>
  <c r="H29" i="6"/>
  <c r="L29" i="6" s="1"/>
  <c r="H26" i="6"/>
  <c r="H22" i="6"/>
  <c r="H18" i="6"/>
  <c r="L18" i="6" s="1"/>
  <c r="H15" i="6"/>
  <c r="H13" i="6"/>
  <c r="H8" i="6"/>
  <c r="L8" i="6" s="1"/>
  <c r="H78" i="6"/>
  <c r="L78" i="6" s="1"/>
  <c r="H75" i="6"/>
  <c r="L75" i="6" s="1"/>
  <c r="H70" i="6"/>
  <c r="H66" i="6"/>
  <c r="H62" i="6"/>
  <c r="L62" i="6" s="1"/>
  <c r="H58" i="6"/>
  <c r="L58" i="6" s="1"/>
  <c r="H55" i="6"/>
  <c r="H52" i="6"/>
  <c r="L52" i="6" s="1"/>
  <c r="H48" i="6"/>
  <c r="L48" i="6" s="1"/>
  <c r="H44" i="6"/>
  <c r="H39" i="6"/>
  <c r="H35" i="6"/>
  <c r="L35" i="6" s="1"/>
  <c r="H31" i="6"/>
  <c r="L31" i="6" s="1"/>
  <c r="H27" i="6"/>
  <c r="L27" i="6" s="1"/>
  <c r="H23" i="6"/>
  <c r="H19" i="6"/>
  <c r="L19" i="6" s="1"/>
  <c r="H16" i="6"/>
  <c r="L16" i="6" s="1"/>
  <c r="H11" i="6"/>
  <c r="L11" i="6" s="1"/>
  <c r="H77" i="6"/>
  <c r="H73" i="6"/>
  <c r="L73" i="6" s="1"/>
  <c r="H69" i="6"/>
  <c r="H65" i="6"/>
  <c r="H61" i="6"/>
  <c r="L61" i="6" s="1"/>
  <c r="H51" i="6"/>
  <c r="L51" i="6" s="1"/>
  <c r="H47" i="6"/>
  <c r="H43" i="6"/>
  <c r="H40" i="6"/>
  <c r="L40" i="6" s="1"/>
  <c r="H34" i="6"/>
  <c r="L34" i="6" s="1"/>
  <c r="H30" i="6"/>
  <c r="H25" i="6"/>
  <c r="L25" i="6" s="1"/>
  <c r="H21" i="6"/>
  <c r="L21" i="6" s="1"/>
  <c r="H17" i="6"/>
  <c r="L17" i="6" s="1"/>
  <c r="H10" i="6"/>
  <c r="L10" i="6" s="1"/>
  <c r="F81" i="6"/>
  <c r="E6" i="5" s="1"/>
  <c r="F6" i="5" s="1"/>
  <c r="L72" i="6"/>
  <c r="L22" i="6"/>
  <c r="L30" i="6"/>
  <c r="L9" i="6"/>
  <c r="H4" i="6"/>
  <c r="K7" i="6"/>
  <c r="K65" i="6"/>
  <c r="K64" i="6"/>
  <c r="K62" i="6"/>
  <c r="K59" i="6"/>
  <c r="K46" i="6"/>
  <c r="K45" i="6"/>
  <c r="K41" i="6"/>
  <c r="K40" i="6"/>
  <c r="K25" i="6"/>
  <c r="K24" i="6"/>
  <c r="K23" i="6"/>
  <c r="K17" i="6"/>
  <c r="K26" i="6"/>
  <c r="K48" i="6"/>
  <c r="K66" i="6"/>
  <c r="K52" i="6"/>
  <c r="K10" i="6"/>
  <c r="K34" i="6"/>
  <c r="K53" i="6"/>
  <c r="K75" i="6"/>
  <c r="K27" i="6"/>
  <c r="K68" i="6"/>
  <c r="K14" i="6"/>
  <c r="K36" i="6"/>
  <c r="K56" i="6"/>
  <c r="K77" i="6"/>
  <c r="C22" i="3"/>
  <c r="E14" i="3"/>
  <c r="E22" i="3"/>
  <c r="D14" i="3"/>
  <c r="D22" i="3"/>
  <c r="C14" i="3"/>
  <c r="C26" i="3"/>
  <c r="C13" i="3"/>
  <c r="D13" i="3"/>
  <c r="E13" i="3"/>
  <c r="F9" i="3"/>
  <c r="F7" i="3"/>
  <c r="F8" i="3"/>
  <c r="F3" i="3"/>
  <c r="C7" i="3" s="1"/>
  <c r="F5" i="3"/>
  <c r="D9" i="3" s="1"/>
  <c r="F4" i="3"/>
  <c r="E8" i="3" s="1"/>
  <c r="C6" i="2"/>
  <c r="D5" i="2"/>
  <c r="K5" i="2"/>
  <c r="J5" i="2"/>
  <c r="J6" i="2"/>
  <c r="L6" i="2"/>
  <c r="L5" i="2"/>
  <c r="L4" i="2"/>
  <c r="G5" i="2"/>
  <c r="J4" i="2"/>
  <c r="I5" i="2"/>
  <c r="F6" i="2"/>
  <c r="H6" i="2"/>
  <c r="E5" i="2"/>
  <c r="F5" i="2"/>
  <c r="G4" i="2"/>
  <c r="G6" i="2"/>
  <c r="H5" i="2"/>
  <c r="F4" i="2"/>
  <c r="I4" i="2"/>
  <c r="I6" i="2"/>
  <c r="E4" i="2"/>
  <c r="E6" i="2"/>
  <c r="C4" i="2"/>
  <c r="D4" i="2"/>
  <c r="D6" i="2"/>
  <c r="C5" i="2"/>
  <c r="K4" i="2"/>
  <c r="K6" i="2"/>
  <c r="H4" i="2"/>
  <c r="F10" i="2" l="1"/>
  <c r="C11" i="2"/>
  <c r="C9" i="2"/>
  <c r="H9" i="2"/>
  <c r="G9" i="2"/>
  <c r="K9" i="2"/>
  <c r="K81" i="6"/>
  <c r="E13" i="5" s="1"/>
  <c r="F13" i="5" s="1"/>
  <c r="L4" i="6"/>
  <c r="L81" i="6" s="1"/>
  <c r="E14" i="5" s="1"/>
  <c r="F14" i="5" s="1"/>
  <c r="H81" i="6"/>
  <c r="E11" i="5" s="1"/>
  <c r="F11" i="5" s="1"/>
  <c r="G10" i="2"/>
  <c r="E10" i="2"/>
  <c r="J10" i="2"/>
  <c r="C10" i="2"/>
  <c r="I10" i="2"/>
  <c r="H10" i="2"/>
  <c r="E11" i="2"/>
  <c r="K11" i="2"/>
  <c r="I11" i="2"/>
  <c r="D11" i="2"/>
  <c r="G11" i="2"/>
  <c r="D9" i="2"/>
  <c r="E9" i="2"/>
  <c r="I9" i="2"/>
  <c r="F9" i="2"/>
  <c r="K10" i="2"/>
  <c r="D10" i="2"/>
  <c r="E9" i="3"/>
  <c r="D7" i="3"/>
  <c r="E7" i="3"/>
  <c r="C8" i="3"/>
  <c r="D8" i="3"/>
  <c r="C9" i="3"/>
  <c r="F11" i="2"/>
  <c r="H11" i="2"/>
  <c r="J11" i="2"/>
  <c r="J9" i="2"/>
</calcChain>
</file>

<file path=xl/sharedStrings.xml><?xml version="1.0" encoding="utf-8"?>
<sst xmlns="http://schemas.openxmlformats.org/spreadsheetml/2006/main" count="28532" uniqueCount="2353">
  <si>
    <t>place_name</t>
  </si>
  <si>
    <t>place_code</t>
  </si>
  <si>
    <t>agency_name</t>
  </si>
  <si>
    <t>agency_type_custom</t>
  </si>
  <si>
    <t>agency_id</t>
  </si>
  <si>
    <t>agency_category</t>
  </si>
  <si>
    <t>cultural_idx</t>
  </si>
  <si>
    <t>Agency_id</t>
  </si>
  <si>
    <t>TPL_Yr</t>
  </si>
  <si>
    <t>arts_planning</t>
  </si>
  <si>
    <t>arts_planning_comment</t>
  </si>
  <si>
    <t>cultural_programming</t>
  </si>
  <si>
    <t>cultural_programming_comment</t>
  </si>
  <si>
    <t>public_art_construction</t>
  </si>
  <si>
    <t>public_art_management</t>
  </si>
  <si>
    <t>arts_types</t>
  </si>
  <si>
    <t>arts_types_future</t>
  </si>
  <si>
    <t>arts_master_plan</t>
  </si>
  <si>
    <t>arts_plan_recommendations</t>
  </si>
  <si>
    <t>creative_placemaking</t>
  </si>
  <si>
    <t>cultural_comments</t>
  </si>
  <si>
    <t>econ_property_values</t>
  </si>
  <si>
    <t>econ_consumer_spending</t>
  </si>
  <si>
    <t>econ_business_incubation</t>
  </si>
  <si>
    <t>econ_quality_of_life</t>
  </si>
  <si>
    <t>econ_youth_workforce_dev</t>
  </si>
  <si>
    <t>econ_restorative_justice</t>
  </si>
  <si>
    <t>econ_expense_reduction</t>
  </si>
  <si>
    <t>econ_crime_reduction</t>
  </si>
  <si>
    <t>econ_other</t>
  </si>
  <si>
    <t>econ_benefits_most</t>
  </si>
  <si>
    <t>econ_barriers</t>
  </si>
  <si>
    <t>hist_cult_events</t>
  </si>
  <si>
    <t>hist_cult_sites_count</t>
  </si>
  <si>
    <t>hist_cult_memorial_count</t>
  </si>
  <si>
    <t>hist_cult_name_count</t>
  </si>
  <si>
    <t>hist_cult_count_other</t>
  </si>
  <si>
    <t>hist_cult_stories_check</t>
  </si>
  <si>
    <t>hist_cult_engagement</t>
  </si>
  <si>
    <t>hist_cult_comment</t>
  </si>
  <si>
    <t>hist_cult_stories</t>
  </si>
  <si>
    <t>agency_tot_units_agencywide</t>
  </si>
  <si>
    <t>federal_funding_changes</t>
  </si>
  <si>
    <t>federal_funding_impacts</t>
  </si>
  <si>
    <t>total_econ</t>
  </si>
  <si>
    <t>total_hist_cult</t>
  </si>
  <si>
    <t>Arlington, VA</t>
  </si>
  <si>
    <t>5103000</t>
  </si>
  <si>
    <t>Arlington County Department of Parks and Recreation</t>
  </si>
  <si>
    <t>Primary City Agency</t>
  </si>
  <si>
    <t>Normal Agency</t>
  </si>
  <si>
    <t>NULL</t>
  </si>
  <si>
    <t>Arlington County Fair</t>
  </si>
  <si>
    <t>Farmers Markets, Indoor agriculture in commercial buildings</t>
  </si>
  <si>
    <t>Support of over 220 permitted special events per year put on or by the community. Public/private partnerships or agreements that led to more funding for parks (i.e. funding towards construction, plus business improvement districts and free programming)</t>
  </si>
  <si>
    <t xml:space="preserve">DPR Teen Internship Program, Park Corps Summer Program </t>
  </si>
  <si>
    <t xml:space="preserve">Offender Aid and Restoration (local non-profit) volunteers for DPR special events. </t>
  </si>
  <si>
    <t>Green Stormwater best management practices incorporated into new parks.</t>
  </si>
  <si>
    <t>Created data dashboard of park ranger interactions to document hotspots of undesired activity and target ranger resources</t>
  </si>
  <si>
    <t>The annual County Fair is a free, five-day event that attracts over 130,000+ attendees, supports local artisans and food vendors, draws regional visitors to nearby businesses, and increases use of public resources, i.e. free Arlington Transit shuttle.</t>
  </si>
  <si>
    <t xml:space="preserve">Aligning the most beneficial desires to economic outcomes. In order for our park and recreation system to be economically impactful, it requires us to meet community needs. Projects can also be limited by available land and budget. </t>
  </si>
  <si>
    <t>American Civil War (battles, training, emancipation, military occupation)</t>
  </si>
  <si>
    <t xml:space="preserve">Park Historian conducts educational programs in local schools (590 students reached in FY25). Summer camps immerse kids with hands-on local history (76 kids in summer 2025). Regularly scheduled programs such as campfires, hikes, and crafts also cater to Arlington residents of all ages. </t>
  </si>
  <si>
    <t xml:space="preserve">American Civil War, food history, Prohibition, Civil Rights, American Revolution, history of flight, 19th century American social history, </t>
  </si>
  <si>
    <t>Uncertainty in long-term planning; potential reduction service levels for programs funded with federal funding</t>
  </si>
  <si>
    <t xml:space="preserve"> Other - please describe in comments below</t>
  </si>
  <si>
    <t>Albuquerque, NM</t>
  </si>
  <si>
    <t>3502000</t>
  </si>
  <si>
    <t>Albuquerque Parks and Recreation Department</t>
  </si>
  <si>
    <t>Wells Park</t>
  </si>
  <si>
    <t>Ballon Fiesta Park</t>
  </si>
  <si>
    <t>Robinson Park</t>
  </si>
  <si>
    <t>Rail Trail</t>
  </si>
  <si>
    <t>Open Space Visitor Center</t>
  </si>
  <si>
    <t>4-H Park</t>
  </si>
  <si>
    <t>Harwood Lateral Park</t>
  </si>
  <si>
    <t>Roosevelt Park</t>
  </si>
  <si>
    <t>Community leaders recognize Wells Park as a catalyst for reinvestment, increased neighboring property values, and improved perceptions of safety due to activation of a previously blighted property.</t>
  </si>
  <si>
    <t>Public safety is identified as the top urgent need and takes priority over parks for pPublic dollars.</t>
  </si>
  <si>
    <t>Women’s Memorial Park is located at the site where the remains of eleven women and an unborn child were discovered in 2009. The park, opened in 2020, is now a place for remembrance of the women’s lives and who they were as daughters, mothers, sisters, cousins, and friends.</t>
  </si>
  <si>
    <t>Residents, especially youth, are engaged with history and culture in many ways and at many locations including PRD&amp;apos;s Parks Division&amp;apos;s/Explora Tiguex Park collaboration &amp; Old Town Plaza Park management &amp; events, Recreation Division&amp;apos;s Balloon Fiesta Park &amp; Museum collaboration, Open Space Division&amp;apos;s Youth Programs, and Cultural Services Dept&amp;apos;s ABQ BioPark collaborations, and the City&amp;apos;s Non-Violence Program City-Wide.</t>
  </si>
  <si>
    <t>Hispanic Cultural Traditions, Early Settlement, Indigenous Traditions and Landscape, Ecology, Route 66, Ballooning, Science History, Local WWII Service, Great Depression Federal Programs, Plant Heritage</t>
  </si>
  <si>
    <t>The uncertainty in long-term planning and which grants may or may not be available in the future.</t>
  </si>
  <si>
    <t>None - and do not anticipate any impacts to future budgets either</t>
  </si>
  <si>
    <t>Bernalillo County Parks and Recreation Department (within Albuquerque)</t>
  </si>
  <si>
    <t>Other Public Agencies</t>
  </si>
  <si>
    <t>Other Agency (Short)</t>
  </si>
  <si>
    <t>Chicago, IL</t>
  </si>
  <si>
    <t>1714000</t>
  </si>
  <si>
    <t>Forest Preserve District of Cook County (within Chicago)</t>
  </si>
  <si>
    <t>Other Agency</t>
  </si>
  <si>
    <t>Atlanta, GA</t>
  </si>
  <si>
    <t>1304000</t>
  </si>
  <si>
    <t>City of Atlanta Department of Parks and Recreation</t>
  </si>
  <si>
    <t>N/A</t>
  </si>
  <si>
    <t>2026 World Cup in Atlanta</t>
  </si>
  <si>
    <t>Grant Park Gateway Restaurant Space</t>
  </si>
  <si>
    <t>Atlanta Neighborhood Reinvestment Initiative</t>
  </si>
  <si>
    <t>Youth Programs: Teen Leaders, Camp Best Friends, Lifeguard Training</t>
  </si>
  <si>
    <t>Partnership with Center for Employment Opportunities, @Promise Centers</t>
  </si>
  <si>
    <t>Solar Panels on Rec Centers, Cook Park Flood Management, Healthy Food Distribution via Goodr Grocery Stores in Rec Centers and Atlanta Braves Partnership</t>
  </si>
  <si>
    <t xml:space="preserve">Midnight Basketball, Popsicles in the Park, Youth Programs: Teens, Athletics, CBF, Afterschool </t>
  </si>
  <si>
    <t>Partnership with Make Atlanta Your Own Gym with Fulton County Board of Health and Atlanta Beltline; providing free or low cost activities and resources geared towards the CDC goal of getting over 27 million Americans more physically active by 2027.</t>
  </si>
  <si>
    <t>The City of Atlanta, through its Solar Atlanta Program, has been installing solar panels on recreation centers. D.H. Stanton Park is notably the city&amp;apos;s first energy cost-neutral park, featuring solar panels that also serve as shade structures.</t>
  </si>
  <si>
    <t>Because data systems and reporting practices differ across offices, it remains challenging to assemble standardized datasets on financials, spending, visitation, and program outcomes that meet the requirements of a robust economic impact analysis.</t>
  </si>
  <si>
    <t>The Alfred “Tup” Holmes Memorial Golf Course marks a pivotal chapter in Atlanta’s civil rights history. In 1951, Alfred “Tup” Holmes challenged the city’s segregated golf system after being denied access to a whites-only course, leading to the landmark Supreme Court case Holmes v. City of Atlanta. The Court’s 1955 ruling ended segregation at all city-owned golf courses, symbolizing a national breakthrough for equal access to public spaces. In 2025, DPR commemorated the 70th anniversary of the decision with a new course logo and expanded marketing celebrating his impact. Washington Park, designated in 1919 as Atlanta’s first recreational green space for African Americans, holds deep historical significance as a rare public amenity during segregation. Located near Booker T. Washington High School - the first high school in Georgia for African Americans, opened in 1924 - the park encompasses 20 acres of green space that have long served the surrounding community.</t>
  </si>
  <si>
    <t>DPR does not yet have any inventory data on historical signage or markers. Estimates reported in this section are based off analysis of the number of parks &amp; recreation centers named for historic or cultural individuals, groups, or occasions; with the assumption that each site has signage explaining the historic naming. The additional three unnamed sites include Standing Peachtree, Lake Charlotte, and Herbert Taylor as they all have indigenous and archaeological significance.</t>
  </si>
  <si>
    <t>Atlanta engages residents, especially youth, in learning about the city’s history and culture through programs and exhibits in its parks and recreation facilities. The recent African American Doll Exhibit at Old Adamsville Recreation Center, curated by Jamila Jones, featured over 1,000 dolls dating to the 1800s, offering children a hands-on experience with African American heritage. The Porch is a collaborative initiative between the Department of City Planning and the Department of Parks &amp; Recreation to preserve Atlanta’s cultural history by collecting stories from senior citizens through workshops and oral recordings at recreation centers in support of intergenerational storytelling to preserve community history and culture. Programs like More Than a Trim connect youth to culture and community through a focus on wellness and community resources. Teen Leader programs provide opportunities to engage in Atlanta’s music culture and build community across generations.</t>
  </si>
  <si>
    <t>Atlanta’s parks and recreation system preserves a rich tapestry of historic and cultural stories, with civil rights history at its core. 24 of the City’s 37 recreation facilities are named for local heroes, including civil rights leaders. Atlanta celebrates this legacy through education, monuments, and public art, such as the four bronze sculptures at Mozley Park honoring Dr. Rita Samuels, Dorothy Bolden, Rev. Hosea Williams, and W.A. Scott. The City also continues to honor local heroes, with recent parks renamed for Shirley Clarke Franklin - Atlanta’s first Black female mayor - and Coach Charles Rambo, recognized for more than 40 years of service to youth and families. Monuments honor heroes like John Lewis and Xernona Clayton. Oakland Cemetery provides a walk through Atlanta’s past, honoring the lives of heroes such as Mayor Maynard Jackson and educator Selena Sloan Butler, while preserving history and educating through spaces including the African American Burial Grounds.</t>
  </si>
  <si>
    <t>None – we are continuing to monitor.</t>
  </si>
  <si>
    <t>Chicago Park District</t>
  </si>
  <si>
    <t>Future developments for CPkD include, new field houses at Kells Park, Moran Park and Ogden Park. These projects are funded in part with Tax Increment Financing - funds intended to spur economic development in the neighborhood.</t>
  </si>
  <si>
    <t>CPkD issues permits on its property to some of the largest and reknowned international events such as Bank of America Chicago Marathon and Lollapalooza in addition to hosting more than a dozen national &amp; international touring acts at Soldier Field annuall</t>
  </si>
  <si>
    <t xml:space="preserve">Nearly all businesses awarded agreements to be concessionaires in the Park District citywide concession program are small or family owned.  Additionally, the Focus Community Area Program is a Park District program aimed to stimulate business activity and </t>
  </si>
  <si>
    <t xml:space="preserve">CPkD participates in the Greencorps Chicago program, which provides job opportunities to returning citizens (individuals who were previously incarcerated). </t>
  </si>
  <si>
    <t xml:space="preserve">CPkD has increased funding to staff a dedicated plumbing crew focused on replacement of aged infrastructure including lead lines to reduce expenses related to unforeseen water main breaks and improve the availability of safe drinking water. </t>
  </si>
  <si>
    <t>Less than 1% of violent crime occurs on Park District property. CPkD prioritizes work order maintenance in disinvested neighborhoods to reduce crime following the Broken Window Theory.</t>
  </si>
  <si>
    <t>Youth hiring is a strong focus in Chicago to prioritize workforce development, expand economic opportunity, and contribute to long-term community safety.</t>
  </si>
  <si>
    <t>Our biggest question mark regarding federal funding is for our Summer Food program which feeds day campers among other youths who are participating during our summer programming.  It&amp;apos;s passed through the state of Illinois, and we are planning on it being cut at some point.</t>
  </si>
  <si>
    <t>None - but anticipate an impact on the upcoming fiscal budget</t>
  </si>
  <si>
    <t>Miami, FL</t>
  </si>
  <si>
    <t>1245000</t>
  </si>
  <si>
    <t>Miami Department of Parks and Recreation</t>
  </si>
  <si>
    <t>Scottsdale, AZ</t>
  </si>
  <si>
    <t>0465000</t>
  </si>
  <si>
    <t>Scottsdale Parks &amp; Recreation and Preserve Department</t>
  </si>
  <si>
    <t>ND</t>
  </si>
  <si>
    <t>Scottsdale Civic Center renovation, new Reata Sports Complex completion</t>
  </si>
  <si>
    <t>Markets hosted at Scottsdale Civic Center, multiple special events that host food trucks and exhibitors/vendors</t>
  </si>
  <si>
    <t>Award-winning social media and communications promoting Scottsdale Parks and Recreation</t>
  </si>
  <si>
    <t>Junior Lifeguard program</t>
  </si>
  <si>
    <t>Court ordered community service hours can be completed at the Club SAR Fitness Center</t>
  </si>
  <si>
    <t>New Park Ranger unit and increased park security</t>
  </si>
  <si>
    <t>Scottsdale Civic Center has attracted new events like the Dreamy Draw music festival; Reata Sports Complex has expanded parking for signature events like Waste Management Phoenix Open and Barrett-Jackson Car Auction while attracting major tournaments</t>
  </si>
  <si>
    <t>Obtaining data through economic impact studies</t>
  </si>
  <si>
    <t>Indian Bend Wash Greenbelt and the McDowell Sonoran Preserve</t>
  </si>
  <si>
    <t>Social media, interpretive trails, programming, historical storytelling displays</t>
  </si>
  <si>
    <t>Early settlers, development of the Indian Bend Wash, railroad history, local history, etc.</t>
  </si>
  <si>
    <t>Denver, CO</t>
  </si>
  <si>
    <t>0820000</t>
  </si>
  <si>
    <t>Denver Parks and Recreation</t>
  </si>
  <si>
    <t xml:space="preserve">Yes, we completed a study on ROI on Downtown Parks Capital Projects and projected increase in property values over the next 10 years. </t>
  </si>
  <si>
    <t xml:space="preserve">Yes, we completed a study on ROI on Downtown Parks Capital Projects and projected visitor spending downtown. Placer data tracks, Red Rocks (big time), major events held in parks city-wide. </t>
  </si>
  <si>
    <t xml:space="preserve">Yes - DPR completed a food truck pilot in 2024 at Commons Park, Washington Park and Paco Sanchez Park. In 2026 we plan to put an RFQ out for an operator at Skyline Park F&amp;B and Sloan’s Lake, Lookout Mountain, Pahaska F&amp;B. SBE and MWBE programs for design </t>
  </si>
  <si>
    <t xml:space="preserve">Yes – Downtown Parks were extremely focused on this through the narrative in the Downtown Area Plan and our presentations related to Downtown Parks and creating a world class city. Outdoor Adventure Plan, marketing Denver’s Outdoor lifestyle. </t>
  </si>
  <si>
    <t xml:space="preserve">Greencorp, resillency training, Historic Preservation Workforce Training-  Mountain Parks, </t>
  </si>
  <si>
    <t xml:space="preserve">SBE and MWBE programs for design and construction contracts </t>
  </si>
  <si>
    <t xml:space="preserve">Yes – working on new revenue sources for special revenue funds through admission based events, concessions and restoration fees, parks ops efficiency, irrigation investments to lower water use, Green Code </t>
  </si>
  <si>
    <t xml:space="preserve">Yes new activations downtown most notably mini soccer pitch at Skyline Park Block, trail and park lighting, Paco Sanchez new amenities such as frisbee golf </t>
  </si>
  <si>
    <t xml:space="preserve">The projected increases in visitation and spending downtown have been the most compelling arguments for our community leaders. Our economic impact analysis by SB Friedman demonstrated that the Civic Center Next 100 and Reimagine Skyline Park Improvements </t>
  </si>
  <si>
    <t>Our biggest barrier is the lack of system-wide quantifiable economic data like what we developed with SB Friedman and Sasaki for our downtown parks. While the Civic Center and Skyline Park studies provided the rigorous economic analysis that resonated wit</t>
  </si>
  <si>
    <t>The Gang of 19 and their significance to the Americans with Disabilities Act. In 2025, Denver Parks and Recreation broke ground on renovations and exciting changes to Civic Center Park, one of two of DPR’s National Historic Landmarks. The updated park in downtown Denver will include a monument to the Gang of 19 and their 1978 historic civic action to fight for accessibility on public transit. This action is considered by many to be the impetus for the landmark ADA in 1990 and also resulted in the Denver Metro area’s Regional Transportation District becoming the first such agency in the US to outfit all local buses with wheelchair-accessible service.  El Movimiento/Chicano Movement – La Raza Park, Sunken Gardens Park, La Alma Recreation Center (cultural story loop), Cesar E. Chavez Park, St. Charles Recreation Center. Movement for Chicano/Mexican-American rights that was significant to Denver’s history as well as broader U.S. history. A number of Denver’s parks and recreation facilities</t>
  </si>
  <si>
    <t>La Alma and Gang of 19 – planning efforts had some direct engagement around history and culture</t>
  </si>
  <si>
    <t>City Beautiful, El Movimiento/Chicano Movement, ADA/disability rights movement, LGBTQ+ rights/Denver Pride celebrations, American Indian and Indigenous Peoples Historic Context, Bison Conservation and Donation Program, Civilian Conservation Corps and Works Progress Administration, Denver’s founding at Confluence Park, Civic Center Monuments and partnership with Mellon Foundation – audit of monuments and memorials.</t>
  </si>
  <si>
    <t>Cleveland, OH</t>
  </si>
  <si>
    <t>3916000</t>
  </si>
  <si>
    <t>Department of Parks and Recreation</t>
  </si>
  <si>
    <t>NA</t>
  </si>
  <si>
    <t>Lincoln Park, Market Square, Public Square, Willard Park</t>
  </si>
  <si>
    <t>Hoops After Dark, Youth Opportunities Unlimited (YOU)</t>
  </si>
  <si>
    <t>Crime Prevention Through Environmental Design (CPTED)</t>
  </si>
  <si>
    <t>At least 73 parks are named after a historic or cultural individual, group, or occasion. The city does not track historic or cultural elements at parks.</t>
  </si>
  <si>
    <t>Many park facilities are influences by local and national historical figures (e.g. Zelma George, Stella Walsh, etc.). Additionally, 4 rec centers used to be bath houses. Many sites have have historical Ohio markers.</t>
  </si>
  <si>
    <t>Reduced availability of federal grants, removal of federal data resources (e.g., EJScreen)</t>
  </si>
  <si>
    <t>New York, NY</t>
  </si>
  <si>
    <t>3651000</t>
  </si>
  <si>
    <t>New York City Department of Parks and Recreation</t>
  </si>
  <si>
    <t>While we do recognize that parks can have a positive outcome on property values, the increase in property values is not a primary motivation NYC Parks has used to support its initiatives.</t>
  </si>
  <si>
    <t>The NYC Parks system hosts major attractions via its stadia, performance spaces, and arts in the parks, which do lead to consumer and tourism spending throughout New York City.</t>
  </si>
  <si>
    <t xml:space="preserve">Through Parks concessions the park system does support and provide opportunities to incubate small businesses. Farmer&amp;apos;s market are hosted in various parks as well as food concessions from food carts, cafes, and .  </t>
  </si>
  <si>
    <t>NYC Parks has a public facing website (https://www.nycgovparks.org/about/vital-parks) that shows through data the parks across the City&amp;apos;s neighborhoods and the features and amenities provided.</t>
  </si>
  <si>
    <t>Several programs at NYC Parks are geared towards youth and workforce development. https://www.nycgovparks.org/opportunities/jobs/workforce-development</t>
  </si>
  <si>
    <t>Many volunteer opportunities and stewardship programs, including at the hundreds of community gardens, provide restorative justice opportunities and social cohesion..</t>
  </si>
  <si>
    <t>Stormwater benefits, climate resiliency, and public health have long term benefits that are promoted in obtaining support and capital investment in the NYC Parks system.</t>
  </si>
  <si>
    <t>Park spaces provide opportunities for social cohesion and positive outlets for residents which can reduce criminal activity. Added lighting and hours for recreation centers are tools used in the NYC Parks system.</t>
  </si>
  <si>
    <t xml:space="preserve">#14 Parks are promoted as critical infrastructure for neighborhoods providing space to enhance and promote positive physical and mental health outcomes. Park spaces are also critical to aid in the challenges brought on by climate change.      </t>
  </si>
  <si>
    <t xml:space="preserve">Parks are seen as secondary to typical infrastructure such as sewers and streets. </t>
  </si>
  <si>
    <t>1) The Battle of Brooklyn/Long Island during the American Revolutionary War, which principally took place in and around Prospect Park.   2) The first Labor Day Parade at Union Square Park.</t>
  </si>
  <si>
    <t xml:space="preserve">#6 - we do not have a calculation for the naming so this is an estimate. Except those parks named for geographical description, most of our sites are named for persons who had an impact on community at a local, national, or international level. This website page provides a search tool for all the historical signs. </t>
  </si>
  <si>
    <t xml:space="preserve">NYC Parks has a robust history content on its website, including more than 50,000 pages dedicated to park history in the form of historical signs for all parks and playgrounds, as well as major monuments and memorials, thematic history categories from A to Z (ADA to Zoos), and historical resources such as agency annual reports dating back to the 1850s and press releases starting in 1934.     The Urban Park Rangers are our public history ambassadors, leading tours and engaging with school groups.     The agency’s Public Programming and Recreation Units conduct numerous classroom instruction on the arts with children and adults.   The agency also has a Learning Hub on our website (https://www.nycgovparks.org/learn) that is geared towards educators and provides information, guidance, and opportunities to explore the nature, history and culture throughout the City’s park system.        </t>
  </si>
  <si>
    <t>#1 above- Many candidates so we are offering a couple. We don’t distinguish between what was a “notable history making event”and what was not.  We present history big and small in our interpretive content across the NYC park system. #4 Minimum number</t>
  </si>
  <si>
    <t>The NYC Parks system provides for numerous socio-cultural stories related to local, national and world history.  Our more than 2000 park historical signs through their biographies of the park namesakes and their description of land acquisition and development reveal a complex overlay of Native American habitation, European settlement, enslavement, military conflict and loss, industrialization, immigration, changing demographics, open space management, urban beautification, environmental advocacy, political reforms, and community leaders and citizen engagement.</t>
  </si>
  <si>
    <t xml:space="preserve">Uncertainty in long term planning. </t>
  </si>
  <si>
    <t>We have had funding rescinded for a specific park or recreation project;We have reduced staffing or been unable to fill vacancies to address the impact of lost federal funding to our or other agencies</t>
  </si>
  <si>
    <t>Los Angeles, CA</t>
  </si>
  <si>
    <t>0644000</t>
  </si>
  <si>
    <t>City of Los Angeles Department of Recreation and Parks</t>
  </si>
  <si>
    <t>CA for All - City Pathways</t>
  </si>
  <si>
    <t>Summer Night Lights</t>
  </si>
  <si>
    <t>Palisades fire partially destroyed the park. 90th anniversary of Griffith Observatory and Cabrillo Marine Aquarium. 25 Anniversary of the CLASS Parks Program.</t>
  </si>
  <si>
    <t xml:space="preserve">Junior Ranger events, local hiking, bird watching, school tours of Banning Residence and Museum, drum barracks, Pt Fermin lighthouse. </t>
  </si>
  <si>
    <t>Banning Museum - History of Port of LA and Wilmington.  Campo de Cahuenga - Signing of treaty Guadalupe Hidalgo, Lummis House, tells the story of local resident Charles E Lummis</t>
  </si>
  <si>
    <t>Budgetary challenges.</t>
  </si>
  <si>
    <t>San Francisco, CA</t>
  </si>
  <si>
    <t>PS0667000</t>
  </si>
  <si>
    <t>San Francisco Recreation and Parks Department</t>
  </si>
  <si>
    <t>there are at least 10 Community Improvement/Green Benefit/Business Improvement Districts that tax themselves to better support parks and other public infrastructure</t>
  </si>
  <si>
    <t>Outside Lands and other special concert events</t>
  </si>
  <si>
    <t xml:space="preserve">we have food trucks and cafes at several parks, Incl GGP and Union Square, </t>
  </si>
  <si>
    <t>we do this weekly in our newsletter subscribed by 150,000+</t>
  </si>
  <si>
    <t>we have many workforce development programs including Workreation (aimed at teens) Greenagers (teens), Gardener Apprentice, and about 50 welfare-to-work type positions</t>
  </si>
  <si>
    <t>Sf Public Utilities Commission does require stormwater capture for any capital improvements over 5000 sf</t>
  </si>
  <si>
    <t>Peace Parks Program is a violence reduction program and includes activations like midnight basketball, food distribution, and community building</t>
  </si>
  <si>
    <t>This category of questions is provocative and a bit politically sensitive... we have revenue generating programs and projects - we recently approved paid parking in GGP which will generate ~$8M annually, plus more than 100 leases, and thousands of permits</t>
  </si>
  <si>
    <t>Outside Lands is wildly popular with the public and an essential revenue stream, which we expanded to two additional weekend concerts (Grateful Dead and a popular punk festival); paid parking was approved in the FY26 budget, to be implemented in FY27</t>
  </si>
  <si>
    <t xml:space="preserve">Members of the public who claim we are privatizing or excluding  </t>
  </si>
  <si>
    <t>1 - Golden Gate Park itself is a masterpiece of transformation by John McLaren who converted sand into soil over 50 years and planted the majestic landscape we enjoy today, 2 - Mission Dolores Park served as a cemetary, a crucial refugee camp following the 1906 earthquake and has since evolved into a park with great cultural significance to the people of San Francisco.</t>
  </si>
  <si>
    <t>We have 64 parks named after people (44 men, 18 women, 1 male+female couple), 33 sites with historical landmark designations, 33 pieces of art depicting historical people, seven park streets named after people, and 110 rooms, gates, amenities, etc named after people. Number of signs is unknown</t>
  </si>
  <si>
    <t>We host an annual History Day at Mission Dolores Park with exhibits about its vivid and diverse history as a cemetary, refugee camp, and home to many civil protestss</t>
  </si>
  <si>
    <t>Many parks are named after local leaders/local conservationists, and there are monuments across our system dedicated to war heroes, literary heroes (Robert Louis Stevenson and Maya Angelou), including Heroe&amp;apos;s Grove in GGP with WWI dedications, at Lincoln Park, and throughout GGP.  We also have interpretive signage about the original indigenous native american occupants at Francisco Park and extensive local and cultural history at India Basin, Mt Davidson, and Glen Canyon Park, and historcial signage at Palace of Fine Arts in remembrance of 1915 Panama-Pacific International Exposition</t>
  </si>
  <si>
    <t xml:space="preserve">uncertainty about existing federal and state grants, increased pressure on philanthropy </t>
  </si>
  <si>
    <t>Boston, MA</t>
  </si>
  <si>
    <t>2507000</t>
  </si>
  <si>
    <t>Boston Parks and Recreation Department</t>
  </si>
  <si>
    <t xml:space="preserve">Rotating beer gardens at Jamaica Pond, Franklin Park, and 7 other parks; partnerships with small business office </t>
  </si>
  <si>
    <t>Every park though instagram and other channels</t>
  </si>
  <si>
    <t>Power Corps, OYEA, Future BOS</t>
  </si>
  <si>
    <t>High quality of life, small businesses</t>
  </si>
  <si>
    <t>cash flow/competition for capital investmeents</t>
  </si>
  <si>
    <t>Boston is a diverse city filled with layers of indigenous, colonial, and American history. Much of our revolutionary history is memorialized in our Historic Burying Grounds. These areas hold the graves of signers of the Declaration of Independence, unknown Revolutionary War soldiers, and others. The burial of important figures from the American Revolution are a huge tourist draw, great inspiration, and heavy responsibility. A lesser known example is The Westerly Burial Grounds, laid out in 1685, which is the final resting place for many early residents of West Roxbury, including the prominent Draper family. Mary Draper ran a family tavern and supported Continental Army soldiers during the Revolutionary War by making clothes and bullets from her linens and pewter. She also fed soldiers at her home. In 1904, the Daughters of the American Revolution erected a memorial in her honor at the West Roxbury Library. Draper Pool and Park are named after her.</t>
  </si>
  <si>
    <t>We don&amp;apos;t currently have good tracking of dedications, but are working on improving it. Basically all of our sites fit the above criteria</t>
  </si>
  <si>
    <t>Boston is fortunate to not only be a historic city, but a diverse and lively one. Boston Parks is grateful to have numerous Friends groups, tourism companies, and other city, state, and federal agencies that contribute to keeping history alive, including the long history of indigenous people and immigrants. Boston Parks helps steward many historic spaces and burial grounds, but much of the programming is done by partners. We can provide lists of partner programs, but this won&amp;apos;t let me put our full answer.  Many stories are told through interpretive signage. A number of tours stop at many park sites to tell the stories of Boston’s historic events.</t>
  </si>
  <si>
    <t>Since the City of Boston&amp;apos;s historic burying grounds contain almost everyone who died in Boston from 1630 to the early 1800s, they contain the story of just about every early Bostonian. That includes early leaders such as ministers and government officials, local working people, tradesmen, deaths from the poorhouse and prison, farmers, wealthy merchants, American Revolution leaders, enslaved people, free Blacks, Native Americans, foreigners who died while visiting, British and Americans, and many veterans of all wars (including Colonial period wars when Bostonians were British subjects).  Many of our sites have memorials and monuments, including ones to the Great Molasses Flood, Martin Luther King Jr, The Halifax Explosion, The American Revolution, many wars and conflicts, Paul Revere, The Big Dig, The Parkman Memorial, Malcolm X, The Robert Gould Shaw &amp; 54th Regiment of the Civil War Memorial, Cocoanut Grove, Harriet Tubman, John Boyle O&amp;apos;Reilly, and more.</t>
  </si>
  <si>
    <t>uncertainty in long term planning</t>
  </si>
  <si>
    <t>We have had funding rescinded for a specific park or recreation project;We have lost partners (community-based organizations, other public agencies, businesses, etc.) who have had to stop working with us on parks/rec initiatives due to changes in the federal funding and policy environment</t>
  </si>
  <si>
    <t>Portland, OR</t>
  </si>
  <si>
    <t>4159000</t>
  </si>
  <si>
    <t>Portland Parks &amp; Recreation</t>
  </si>
  <si>
    <t>We are currently planning a major renovation of our big outdoor event space–the bowl in Tom McCall Waterfront Park. Increasing visitation and patronage downtown is a major but not only factor driving this effort. The Park already hosts many annual big</t>
  </si>
  <si>
    <t>.   We have a new program just started in October 2025 where food truck vendors can use our off-street park parking spaces to vend and sell food.  The rate charged is very low to incentivize food service in our parks.</t>
  </si>
  <si>
    <t>We always highlight the value of having a high amount and high quality of outdoor parks.  Portland is rated as a place that attracts residents who appreciate and desire great access to the outdoors.</t>
  </si>
  <si>
    <t>We hire thousands of youths, particularly in summer, and train them.  This offers a pathway to future full-time permanent jobs in parks &amp; recreation.  We have many success stories!</t>
  </si>
  <si>
    <t>Oregon has strict stormwater management requirements.  Parks are ways in which the city can achieve its stormwater goals.</t>
  </si>
  <si>
    <t>Park Rangers; Nothing specific to note, but capital projects are reviews for CPTED (Crime Prevention Through Environmental Design).</t>
  </si>
  <si>
    <t>Character limitations above is an issue with inputting information</t>
  </si>
  <si>
    <t>The reputation of Portland as a haven for outdoor recreation, green infrastructure, and varied and quality open space translates into direct economic benefit. The City has as a goal to develop, retain, and expand its outdoor fitness and leisure wear secto</t>
  </si>
  <si>
    <t>There is a myth that parks &amp; rec is just games and not an essential function of a city (like police, fire, streets, housing, water/wastewater treatment, etc). Only recently have economic studies proven that parks are an essential component of a strong eco</t>
  </si>
  <si>
    <t>reflected in one of your park and recreation facilities?  Conversion of our waterfront from a highway to the award-winning Tom Mcall Waterfront Park The 1903 Olmstead Brothers Park Plan</t>
  </si>
  <si>
    <t xml:space="preserve">We are heavily involved in community engagement with youth, especially on capital projects.   PP&amp;R also helps run the Schools Uniting Neighborhoods (SUN) program, where youth are sometimes introduced to the community’s history and cultures in this after-school care program. </t>
  </si>
  <si>
    <t>1.Sacajawea Park named after this Native woman (Shoshone) who assisted Lewis &amp; Clark in their 1804 expedition 2. Park blocks – north (1869) &amp; south (1852) 3. Japanese American Historical Plaza – commemorates and honors internment in the early 1940s. 4.Pittock Mansion–home of Oregonian publisher 5.Halprin Open Space Sequence – Keller Fountain Park, Lovejoy and Pettygrove Parks. Fine example of 1966-1970 landscape architecture by renowned landscape architect Lawrence Halprin.</t>
  </si>
  <si>
    <t>Austin, TX</t>
  </si>
  <si>
    <t>4805000</t>
  </si>
  <si>
    <t>Austin Parks and Recreation</t>
  </si>
  <si>
    <t>ACL @ Zilker Park; Hotel Occupancy Tax funds</t>
  </si>
  <si>
    <t>Renaissance Market</t>
  </si>
  <si>
    <t>Yes - Teens in Leadership Training (TILT), Roving Leaders, Green Career Fest with Emerging Green Leaders (part of CCCN), Park Ranger cadet program</t>
  </si>
  <si>
    <t>Yes - raingardens at rec centers, electricification pilot, LED lighting upgrades, LEED/SITES certifications</t>
  </si>
  <si>
    <t>Yes - camera installs, Security study funded by Austin Parks Foundation</t>
  </si>
  <si>
    <t>Parks deliver essential health, environmental, and economic benefits, driving tourism and jobs in Austin, where visitors spend an average of $305 per day and 12 percent cite outdoor access as a reason for visiting.</t>
  </si>
  <si>
    <t>Lack of adequate funding to operate a large park and recreation system at the level it is expected by the residents.</t>
  </si>
  <si>
    <t>Downs Field – Downs Field has been a hub of Black sports in Austin since the 1920s, hosting Samuel Huston College baseball, the Austin Black Senators of the Negro Leagues, and later L.C. Anderson’s championship-winning Yellowjackets. Renamed in 1954 for Reverend Karl Downs, it is now home to Huston-Tillotson University’s Rams.  Hezikiah Haskell House – Built around 1875 by formerly enslaved Peter and Betty Tucker, the Hezikiah Haskell House is the oldest registered structure in Clarksville, a historic freedom colony. Later owned by Buffalo Soldier Hezikiah Haskell and his family, it is now a National Register property and community museum operated by the Clarksville Community Development Corporation.  Givens Pool Reopening – The reopening of Givens Pool was a significant moment for Austin’s African American community, honoring its role during segregation as a place where many Black residents first learned to swim.</t>
  </si>
  <si>
    <t>Austin Rec Center: The first organized recreation center in Austin was the privately owned Austin Athletic Club, built in 1923, by William T. Caswell. In 1931. Mr. Caswell sold the club to the City of Austin for &amp;quot;a small remuneration&amp;quot;. The name of the center was officially changed to the Austin Recreation Center in 1970</t>
  </si>
  <si>
    <t>Maintain and update an inventory of APR&amp;apos;s historic and cultural resources and provide online access to the information. Continue investing in the restoration of historic sites through funding from the City&amp;apos;s Historic Preservation Fund. Develop marketing materials and a web presence for APR historic sites; explore opportunities to provide interpretive materials, on-site interpretive signage, and audio or print-based storytelling. Provide training and educational resources to staff and APR partners on historic preservation best practices, APR history, and local Austin history. Roving Leaders program; Totally Cool, Totally Art program</t>
  </si>
  <si>
    <t>Austin Parks and Recreation is the steward for a park system that is nearly 20,000 acres in size and encompasses more than 300 parks and 300 buildings and structures. PARD is the steward for a multitude of historic and cultural resources, which are beloved symbols of Austin. The historic preservation program dedicates staff to to lead the identification, restoration, stewardship, interpretation, and promotion of the historic resources and cultural associations of Austin’s park system, allowing visitors and residents to discover and experience an authentic connection to the city’s diverse history. APR historic resources are tied thematically to major Texas historic events, histories of underserved populations, literary/art and musical connections, and local history. Pease Park - operating as a community partner that is working with Black Austin Tours to do primary research around Lives Remembered: Black History in Pease Parks</t>
  </si>
  <si>
    <t>Uncertainty in long-term planning and having to find alternate funding sources</t>
  </si>
  <si>
    <t>We have had funding rescinded for a specific park or recreation project</t>
  </si>
  <si>
    <t>Henderson, NV</t>
  </si>
  <si>
    <t>3231900</t>
  </si>
  <si>
    <t>City of Henderson Parks &amp; Recreation</t>
  </si>
  <si>
    <t>The City uses Facebook, Instagram, and its website for updates. In 2024, Henderson earned the Malcolm Baldrige National Quality Award. In 2025, Parks and Recreation remained CAPRA accredited and was a Gold Medal Award finalist.</t>
  </si>
  <si>
    <t>Henderson reduces costs by removing nonfunctional turf, reducing irrigation, using water-smart plants, and upgrading controls. In 2023, parks saved 162M gallons of water. The Parks and Recreation Department also operates two LEED Gold facilities.</t>
  </si>
  <si>
    <t>Park and trail light poles have been redesigned to deter copper theft. Public art murals have helped reduce graffiti in parks. The Park Planning Division also applies CPTED principles to enhance safety through environmental design.</t>
  </si>
  <si>
    <t>Henderson’s modern story began in the late 1930s when Basic Magnesium, Inc. built what became the world’s largest magnesium plant to support the World War II effort. Growth accelerated over the past three decades; from 1990–1994, Henderson was the fastest-growing large city in the U.S. Its population expanded from 65,000 in 1990 to more than 350,000 today, driven by master-planned development and public investment in amenities, mobility, and open space.  A major milestone came in 1997, when voters approved a 12-cent property tax override dedicated to parks and recreation. Now covering roughly 40% of operations and maintenance, this funding—combined with strong developer partnerships—helped deliver dozens of neighborhood parks at low capital cost.  Today, Henderson offers 74 park sites, 300+ miles of trails, 8 recreation centers, 6 aquatic facilities, about 105 athletic fields, and signature assets such as the Bird Viewing Preserve, America First Center, and Water Street Plaza.</t>
  </si>
  <si>
    <t xml:space="preserve">The Whitney Mesa Recreation Area and Nature Preserve and nearby ravines was once traversed by early trade/travel routes (such as the route used by Antonio Armijo on the old Spanish Trail).  Among the many unique geologic formations, an active stream, and diverse flora and fauna that make up the park you will find Armijo Camp.  The camp features Wickiups, traditional Native American shelters, designed as educational and interactive playground/climbing structures. Visitors can go inside the structure which offer a glimpse into the past.   The annual Arbor Day program helps educate 4th graders in the history of Henderson being a Tree City for the past 30+ years.   At the Bird Viewing Preserve visitors will find markers throughout the area that teach about how the park was created as a sanctuary for migrating birds.  </t>
  </si>
  <si>
    <t>No comment.</t>
  </si>
  <si>
    <t xml:space="preserve">Henderson’s Downtown District offers a Historical Walk of the city’s downtown corridor. This walk takes residents through multiple parks, plazas and past public art depicting the city’s history.   The Purple Hearts Plaza, part of the Water Street Plaza, recognizes community members who have served in the armed forces.  Parks and Recreation partners with other city departments to host the annual Veteran’s Day Ceremony.   Each Memorial Day weekend at Cornerstone Park visitors can walk among a field of American flags. A special ceremony is held to honor the men and women who made the ultimate sacrifice defending our nation. </t>
  </si>
  <si>
    <t>New Orleans, LA</t>
  </si>
  <si>
    <t>2255000</t>
  </si>
  <si>
    <t>Enterprise Information Team - Information Technology &amp; Innovation</t>
  </si>
  <si>
    <t>Santa Clarita, CA</t>
  </si>
  <si>
    <t>0669088</t>
  </si>
  <si>
    <t>City of Santa Clarita</t>
  </si>
  <si>
    <t xml:space="preserve">The city established the Youth Employment Services (YES) program along with the Youth in Government Program to expose High School Students to career opportunities in both the public and private sector. </t>
  </si>
  <si>
    <t xml:space="preserve">a. William S. Hart Park reflects the fabled actor&amp;apos;s career that shaped silent-films and impacted early American film. Hart&amp;apos;s will donated the property’s land and buildings, following his passing in 1946, to the public and led to the creation of the museum and park in remembrance of his successful acting career and values towards giving back to his supporting community. </t>
  </si>
  <si>
    <t>Docent lead tours at Hart Park and Tesoro Adobe Park. The tours focus on the historic significance of the structures and how they buildings and people formed and shaped what is now City of Santa Clarita. Self-guided tours and information at two park sites; Pioneer Oil, Vista Canyon Park. Plaques, murals and information boards share the history of oil in the valley and early settlers.</t>
  </si>
  <si>
    <t>a. Stories shared through the City of Santa Clarita&amp;apos;s park and recreation facilities include Indigenous history, American railroad development, and early film history in Los Angeles County. Cultural developments of the Santa Clarita Valley are displayed throughout both recreation facilities and parks such as those seen in the Canyon Country Community Center, Tesoro Adobe Park, and William S. Hart Park.</t>
  </si>
  <si>
    <t>Port St. Lucie, FL</t>
  </si>
  <si>
    <t>1258715</t>
  </si>
  <si>
    <t>City of Port St. Lucie Parks &amp; Recreation</t>
  </si>
  <si>
    <t>Utilization of robotic technology like TurfTank for automated field lining, and robotic mowers at The Port/Pioneer Park, have provided savings in time and financial resources.</t>
  </si>
  <si>
    <t>Overall economy concerns can affect even the best messaging strategy, which can affect support moving forward. The organization and the City are dedicated to clear communication to ensure clarity and engagement with our guests and residents.</t>
  </si>
  <si>
    <t>NAThe Port St. Lucie Historic Society operates in a historic structure at The Port/Pioneer Park. Their operations provide community education on local history and the specific history of our City.</t>
  </si>
  <si>
    <t>The Port St. Lucie Historic Society operates in a historic structure at The Port/Pioneer Park. Their operations provide community education on local history and the specific history of our City.</t>
  </si>
  <si>
    <t>Chesapeake, VA</t>
  </si>
  <si>
    <t>5116000</t>
  </si>
  <si>
    <t>Chesapeake Department of Parks, Recreation and Tourism</t>
  </si>
  <si>
    <t>Chesapeake City Park</t>
  </si>
  <si>
    <t>Battlefield Park South</t>
  </si>
  <si>
    <t xml:space="preserve">Chesapeake City Park </t>
  </si>
  <si>
    <t>Culpepper Landing Park</t>
  </si>
  <si>
    <t xml:space="preserve">Centerville Park </t>
  </si>
  <si>
    <t>Chesapeake Arboretum - Chesapeake Youth Foundation</t>
  </si>
  <si>
    <t>free community center memberships to employees</t>
  </si>
  <si>
    <t>Mayor&amp;apos;s Holly Cove Task Force; Mayor&amp;apos;s Campostella Task Force</t>
  </si>
  <si>
    <t xml:space="preserve">Battlefield Park South. Redevelopment along the waterfront will encourage boaters to visit and explore Chesapeake at the site of the Battle of Great Bridge.  </t>
  </si>
  <si>
    <t>staff time</t>
  </si>
  <si>
    <t>Battle of Great Bridge at Battlefield Park and Battlefield Park South, Chesapeake 9/11 memorial at Chesapeake City Park</t>
  </si>
  <si>
    <t xml:space="preserve">Reenactment, free programs and tours, coordination with local teachers and school system </t>
  </si>
  <si>
    <t>American Revolution at battlefield park(s), Underground Railroad along the Dismal Swamp Canal Trail, Civil War at numerous sites, local leaders at Cuffee Community Center, iconic infrastructure at Elizabeth River Park, i.e. “Old” Jordan Bridge, Deep Creek Lock Park, Great Bridge Lock Park - Albemarle and Chesapeake Canal</t>
  </si>
  <si>
    <t>n/a</t>
  </si>
  <si>
    <t>Philadelphia, PA</t>
  </si>
  <si>
    <t>4260000</t>
  </si>
  <si>
    <t>Philadelphia Parks &amp; Recreation</t>
  </si>
  <si>
    <t xml:space="preserve">The Centennial Exhibition of 1876 commemorating the 100th anniversary of the signing of the Declaration of Independence.  </t>
  </si>
  <si>
    <t>PPR has over 251 sculptures, works of art and memorials throughout the park system – all telling some cultural or historic story.</t>
  </si>
  <si>
    <t xml:space="preserve">All-social media platforms, web postings, organized community history programs, children story times, public archive accessibility, cell phone tours, interpretative signage, guided tours and hikes, scavenger hunts, volunteer events, and sports events are all offered throughout our park system by our staff and park partner/friends’ groups. </t>
  </si>
  <si>
    <t xml:space="preserve">Colonial History, American Revolution, William Penn’s ‘Countrie Town’, Industrial History, history of the American public parks movement, city/urban planning, the Founding Fathers, Abolitionist Movement, Civil Rights History, Mummer History, Horticultural/Botanical History,  Drinking Water Supply and Protection, Women’s History, Sports History, Earth Day, Architectural History, Japanese Architecture/Cultural History, Works Progress Administration History, Natural and Geological History, 19th-Century Private Villa Life, Victorian History, Archeology and Public Art History amongst others  subjects are all encompassed in Philadelphia Parks &amp; Recreation sites, spanning three centuries. </t>
  </si>
  <si>
    <t xml:space="preserve">Uncertainty in long-term planning for the Urban Agriculture Plan. </t>
  </si>
  <si>
    <t>Glendale, AZ</t>
  </si>
  <si>
    <t>0427820</t>
  </si>
  <si>
    <t>Glendale Parks and Recreation Department</t>
  </si>
  <si>
    <t>Investments in irrigation projects to replace aged infrastructure</t>
  </si>
  <si>
    <t>O&amp;apos;Neil Park; Rec on Wheels activities at local parks</t>
  </si>
  <si>
    <t>Conserving water</t>
  </si>
  <si>
    <t>Lack of general appreciation for and understanding of the benefits of parks and recreation services</t>
  </si>
  <si>
    <t>2011 Glendale was on the brink of bankruptcy. We lost a majority of our staff then and have not recovered to appropriate staffing or budget levels.</t>
  </si>
  <si>
    <t>activities at our small community centers</t>
  </si>
  <si>
    <t>Local leaders. We honor veterans. We recently named a park after Al McCoy, an announcer for the Phoenix Suns.</t>
  </si>
  <si>
    <t>Mesa, AZ</t>
  </si>
  <si>
    <t>0446000</t>
  </si>
  <si>
    <t>Mesa Parks, Recreation and Community Facilities Department</t>
  </si>
  <si>
    <t>Riverview Park, Red Mountain Park, Kino Aquatic Complex, Skyline Aquatic Complex</t>
  </si>
  <si>
    <t>Eastmark Great Park, Pioneer Park</t>
  </si>
  <si>
    <t>Riverview Park, Red Mountain Park, Eastmark Great Park, Pioneer Park, Lehi Sports Park, nine regional pools</t>
  </si>
  <si>
    <t>HYPE program, Junior Lifeguards</t>
  </si>
  <si>
    <t>Turf reduction conversions, regional stormwater retention and detention Citywide</t>
  </si>
  <si>
    <t>Mobile recreation outdoor programming, installation of surveillance cameras in multiple parks</t>
  </si>
  <si>
    <t>Sports complexes and aquatic facilities bring in the greatest rental revenue from both local and out-of-market visitors resulting in increased tax revenues from visitor sales and hotel nights.</t>
  </si>
  <si>
    <t>The significant backlog of infrastructure replacement and maintenance needs, reduced funding from state-shared revenue resulting in the reduction of recreation programming</t>
  </si>
  <si>
    <t>Creation of sections of pre-historic and historic irrigation canals which are protected within one of our parks. Establishment of the City of Mesa by settlers documented through monuments in one of our parks.</t>
  </si>
  <si>
    <t>Volunteers provide annual tours of the history from the Mesa Cemetery, signage posted in parks explaining items of significance</t>
  </si>
  <si>
    <t>Pre-historic and historic irrigation canals to support farming in the desert, preservation of a steam engine on display, history of significant cultural events in Mesa&amp;apos;s history through interpretive plaques, monument to Mormon pioneers, monument to Mormon agricultural efforts in early City history, preservation of neon signs in a garden that used to line Main Street, historic section of Cemetery with unmarked graves, monument to Royal Air Force airmen who died in Mesa while training for deployment in WWII, barracks of air force training facility from WWII, historic preservation of Mesa&amp;apos;s first post office, commemoration of fallen fire fighters, protection of ancestral home of pre-historic tribe</t>
  </si>
  <si>
    <t>Cincinnati, OH</t>
  </si>
  <si>
    <t>3915000</t>
  </si>
  <si>
    <t>Cincinnati Park Board</t>
  </si>
  <si>
    <t>Thousands come to events in parks which range from wedding ceremonies to a gigantic celebration like the Riverfest Fireworks. we had 495 rentals; 503 community partnered events; 51 self produced; 547 rentals</t>
  </si>
  <si>
    <t xml:space="preserve">We offer farmers markets https://www.cincinnati-oh.gov/cincyparks/news/visit-these-farmers-markets-that-take-place-in-cincinnati-parks/ We also host may food trucks and merchant markets at park events throughout the year, primarily at our downtown parks. </t>
  </si>
  <si>
    <t xml:space="preserve">Yes. </t>
  </si>
  <si>
    <t>Green Team. Cincinnati Parks and Groundwork Ohio River Valley’s youth employment and career development partnership employs over 150 youth annually, 80% of which are high school students ages 14-18. 75% employed are from historically disenfranchised areas</t>
  </si>
  <si>
    <t xml:space="preserve">Summer in Cincy Teen Skate Nights Hosted at Sawyer Point Park provided 13 weeks of free offering free admission, free skate rentals, live DJs, dancing, art-making, and wellness activities to 1,498 attendees. teen-focused recreation </t>
  </si>
  <si>
    <t xml:space="preserve">Being able to quantify the benefits. </t>
  </si>
  <si>
    <t xml:space="preserve">First Arbor Day. Cincinnati has a rich history in the birth of American forestry. Dr. John Ashton Warder, originally from Philadelphia, had a deep passion for horticulture and conservation. He moved to downtown Cincinnati in the 1830s and became involved in numerous agricultural and scientific societies.  As the United States faced rapid deforestation, Dr. Warder recognized the urgent need for forest conservation. In 1875, he founded the American Forestry Association (AFA), which would later become American Forests—a leading organization in forest preservation and research. In fact, our very own Eden Park took part in the nation’s first Arbor Day planting in 1882. </t>
  </si>
  <si>
    <t>The naming/monument question is challenging to answer depending on how &amp;quot;a historic, cultural individual, group or occasion&amp;quot; is defined. Almost all of our parks are named for significant historical figures, most of them local with a few national. Here is the list: https://www.cincinnati-oh.gov/cincyparks/visit-a-park/find-a-parkfacility/</t>
  </si>
  <si>
    <t xml:space="preserve">This year we offered a new school educational program telling the story of how Mt Airy Forest was home to the only Civilian Conservation Corps camp in the city. Starting in 1935, a group of African American young men built the park constructing roads, shelters, dams for erosion and restoring the habitat to forest by planting a million trees. </t>
  </si>
  <si>
    <t xml:space="preserve">There are many, here are some examples: Vietnam Veterans Memorial: Two soldiers are captured in a pose suggesting their grief and exhaustion.-Abraham Lincoln Statue: Lytle Park’s heroic bronze portrayal of Abraham Lincoln stands 11 feet in height. Memorial Pioneer Cemetery, the oldest in Hamilton County.-James Abrams Garfield Monument: At Piatt’s east end is this 1885 bronze-cast monument to the 20th U.S. president. -Black Brigrade Monument:  consists of bronze statues and plaques, interpretive signs, and carved stones including the names of all 718 members of the Civil War brigade. -Marian A. Spencer:  Throughout her life, Spencer broke barriers and fought for civil rights in Cincinnati. WWI Memorial in Stanbery Park. -J. Fitzhugh Thornton Memorial: This sculpture of an eastern Woodlands Native American created in 1912. Theodore M. Berry Park Named for Cincinnati’s first African American mayor, it serves as a lasting tribute to world unity and global understanding. </t>
  </si>
  <si>
    <t>The biggest change we have seen is a reduction in funding opportunities/programs from the federal government.</t>
  </si>
  <si>
    <t>San Diego, CA</t>
  </si>
  <si>
    <t>0666000</t>
  </si>
  <si>
    <t>City of San Diego Parks and Recreation Department</t>
  </si>
  <si>
    <t>San Antonio, TX</t>
  </si>
  <si>
    <t>4865000</t>
  </si>
  <si>
    <t>San Antonio Parks and Recreation Department</t>
  </si>
  <si>
    <t xml:space="preserve">Yes but not able to provide names at this time. </t>
  </si>
  <si>
    <t>Battle of the Alamo</t>
  </si>
  <si>
    <t>City wide cultural and historic sites are managed by multiple departments, including World Heritage Office, Office of Historic Preservation, Center City Development Operations, and Parks and Recreation.</t>
  </si>
  <si>
    <t xml:space="preserve">Dance and Music Classes including Flamenco classes and folklorico classes, MLK march, special events (e.g. Cassiano Park Anniversary of Pecan Shellers Protest), Black History Month, Art murals in Parks, Programs with local artists about various mediums, Fourth of July celebration city wide and in Woodlawn Lake Park, Poet’s Pointe Park celebration of San Antonio poets.   </t>
  </si>
  <si>
    <t xml:space="preserve">Battle of the Alamo, The Rough Riders (Roosevelt Park), Brackenridge Park History, Normoyle (Former military camp from WW1 to WW2), River Walk and Hemisfair Development (part of the World’s Fair of 1968), Arneson Theatre hosts cultural events and celebrations, Fiesta (city wide cultural celebration across parks), MLK March in MLK Park (one of the largest marches in the country in memory of MLK), </t>
  </si>
  <si>
    <t>Anchorage, AK</t>
  </si>
  <si>
    <t>0203000</t>
  </si>
  <si>
    <t>Anchorage Parks and Recreation Department</t>
  </si>
  <si>
    <t>Fur Rendezvous/Iditarod Ceremonial Start on the Chester Creek Trail; year-round races on the multi-use trail system including Tour of Anchorage and Mayor&amp;apos;s Marathon; national cross-country ski races hosted at Kincaid Park</t>
  </si>
  <si>
    <t>The municipal park system is frequently cited by elected officials, economic development groups, and tourism agencies as a major driver of our economy and a main reason people live here.</t>
  </si>
  <si>
    <t>Youth Employment in Parks Program</t>
  </si>
  <si>
    <t>Lack of clear data points collected on these topics.</t>
  </si>
  <si>
    <t>We have hundreds of interpretive signs including historic and cultural information throughout the system, it would require a dedicated staff person or volunteer to find out how many sites.</t>
  </si>
  <si>
    <t>The Indigenous Placenames Project is a movement to bring Dena&amp;apos;ina culture to Anchorage&amp;apos;s built environment and place name signage. Multiple monuments have been installed throughout the municipal system - Frontierland Park, Chanshtnu Muldoon Park, Westchester Lagoon, Beach Lake Park, Earthquake Park, Spenard Beach Park, Kincaid Park</t>
  </si>
  <si>
    <t>Winston-Salem, NC</t>
  </si>
  <si>
    <t>3775000</t>
  </si>
  <si>
    <t>Winston-Salem Recreation and Parks</t>
  </si>
  <si>
    <t>Seattle, WA</t>
  </si>
  <si>
    <t>5363000</t>
  </si>
  <si>
    <t>Seattle Parks and Recreation</t>
  </si>
  <si>
    <t>This was a primary motivation for development of Seattle&amp;apos;s new waterfront park.</t>
  </si>
  <si>
    <t>In specific downtown parks, the City has seen activation (Park Concierges, buskers, events and games) by SPR staff and contractors as a tool for reducing negative park uses.</t>
  </si>
  <si>
    <t>SPR leverages investments to make progress on these larger citywide goals (especially around downtown park activation in advance of FIFA games in 2026).</t>
  </si>
  <si>
    <t>(1) In an era of resource contraction, parks and recreation are simply lower priority than police, fire, and human services. Additionally, our benefits are harder to specifically quantify.</t>
  </si>
  <si>
    <t>Many parks have significant history as the ancestral homeland of the Coast Salish people, as hunting grounds, residences, or other. Several parks are former military bases, with significant history related to European settlement and World War II.</t>
  </si>
  <si>
    <t>Two sites (Discovery Park and Magnuson) are historic districts due to their status as former military bases. While these are managed with historic preservation and education in mind, those are not the primary intent of our operations there. Other sites may have individual buildings or features with historic designations, and we manage in accordance with applicable laws and regulations.</t>
  </si>
  <si>
    <t>Environmental learning programs (led by the City or through partnerships with community-based organizations) discuss natural history of the area, but we do not have major programs touching on the human history.</t>
  </si>
  <si>
    <t>Many parks, through their names and/or interpretive signage, honor the legacy of the Coast Salish people that were the original inhabitants of this land. In other cases, park names and/or signage note the development of Seattle from a settler perspective, including its role in the Alaska Gold Rush and its urbanization and its role in the timber industry. Other parks are named for local and national civil rights leaders.</t>
  </si>
  <si>
    <t>SPR does not have a significant amount of federal funding. Our larget funding source is CDBG which supports our Seattle Conservation Corps program. To date, that funding source has not been impacted by federal funding changes.</t>
  </si>
  <si>
    <t>Alaska Fish and Game (within Anchorage)</t>
  </si>
  <si>
    <t>Lubbock, TX</t>
  </si>
  <si>
    <t>4845000</t>
  </si>
  <si>
    <t>Lubbock Parks and Recreation</t>
  </si>
  <si>
    <t xml:space="preserve">Proposed designs seek to lower stormwater infrustructer replacement cost </t>
  </si>
  <si>
    <t>Tree maintanence seek to prevent crime in selected natural areas</t>
  </si>
  <si>
    <t xml:space="preserve">Maintenance of sports fields brings in regional tournament and associated economic development </t>
  </si>
  <si>
    <t>Funding</t>
  </si>
  <si>
    <t>Santaland</t>
  </si>
  <si>
    <t xml:space="preserve">Some programing within community centers </t>
  </si>
  <si>
    <t xml:space="preserve">African American Heritage, Park name in memorial of notable Lubbock residences </t>
  </si>
  <si>
    <t>Aligning money and staff to current master plan objectives and collaboration / cost sharing with other city departments</t>
  </si>
  <si>
    <t>Greensboro, NC</t>
  </si>
  <si>
    <t>PS3728000</t>
  </si>
  <si>
    <t>Greensboro Parks and Recreation Department</t>
  </si>
  <si>
    <t>In 1955, six black men (now known as the Greensboro Six) challenged Gillespie Gof Course&amp;apos;s whites-only policy by playing a round of golf in peaceful protest. Their arrest, conviction, and subsequent legal battle ultimately led to the desegregation of public golf courses in Greensboro and across the South.  Today, this legacy is honored on site through a historical marker and continues to inform Gillespie’s identity as a place rooted in equity, courage, and community access.</t>
  </si>
  <si>
    <t>Local leaders, Civil Rights, Extraordinary Women</t>
  </si>
  <si>
    <t>None directly to our Parks &amp; Rec department.</t>
  </si>
  <si>
    <t>Durham, NC</t>
  </si>
  <si>
    <t>3719000</t>
  </si>
  <si>
    <t>Durham Parks and Recreation Department</t>
  </si>
  <si>
    <t>West Point on the Eno &amp; Leigh Farm Parks</t>
  </si>
  <si>
    <t>Durham Parks and Recreation (DPR) and the Durham Parks Foundation (DPF) joined together with NC State School of Design&amp;apos;s Summer Design Studio to design and build an Environmental Education Pavilion at West Point on the Eno Park. In just 10 weeks, 15 architecture students designed and built the pavilion.</t>
  </si>
  <si>
    <t xml:space="preserve">DPR seeks to preserve the idea, brand and story of the park – Maintaining each park’s unique identity is crucial. This goal emphasizes protecting and celebrating the parks history, cultural significance. </t>
  </si>
  <si>
    <t>Kansas City, MO</t>
  </si>
  <si>
    <t>2938000</t>
  </si>
  <si>
    <t>Kansas City, Missouri Parks and Recreation</t>
  </si>
  <si>
    <t>Civil War Battle of Westport memorialized at battle field in the city; Swope Memorial Pool was de-segregated in 1952, serving as a strong precursor to Brown v Board</t>
  </si>
  <si>
    <t xml:space="preserve">We offer discounted partnerships for local non-profits that promote local history and culture. We provide financial and logistical support to organizations and museums that promote local history and culture. We are a foundational partner with the Cultural Commission for the hosting of the Ethnic Enrichment Festival every August. </t>
  </si>
  <si>
    <t>Civil War, World War I, local leaders, Black History (jazz museum and Negro League HOF)</t>
  </si>
  <si>
    <t>None - but anticipate an impact on the upcoming fiscal budget;None - and do not anticipate any impacts to future budgets either</t>
  </si>
  <si>
    <t>Fort Worth, TX</t>
  </si>
  <si>
    <t>4827000</t>
  </si>
  <si>
    <t>Fort Worth Park &amp; Recreation Department</t>
  </si>
  <si>
    <t xml:space="preserve">Log Cabin Village, Fort Worth Nature Center &amp; Refuge, Botanic Garden, Fort Worth Zoo, </t>
  </si>
  <si>
    <t>Local vendors and food trucks are highlighted at the FWNCR spring Nature Con Festival and fall Trails &amp; Treats event; Trinity Park food trucks. Ongoing events such as &amp;quot;Frost Worth&amp;quot; with food trucks and small business vendors.</t>
  </si>
  <si>
    <t>Effectively and accurately quantifying values; Funding &amp; staffing</t>
  </si>
  <si>
    <t xml:space="preserve">Fort Worth Nature Center &amp; Refuge was initially acquired to protect Fort Worth&amp;apos;s watershed after Lake Worth was built in 1914 to safeguard drinking water quality from the West Fork of the Trinity River. Before the official nature center, the Cibilian Conservation Corps (CCC), part of the New Deal era, built many of the original rock steps, shelters, picnic tables, and trails in the area as part of efforts to develop a state park. In 1935, in preparation for the upcoming 1936 Texas Centennial celebration, Will Rogers Memorial coliseum, Auditorium and Pioneer Tower were built with federal city relief funds on park land. Following Will Rogers&amp;apos; death in 1935, the structures were designated as a memorial to the American humorist. Facilities have served as the home of the Southwestern Exposition and Fat Stock Show since 1944. </t>
  </si>
  <si>
    <t xml:space="preserve">Log Cabin Village - group tours, hands-on classes, outreach / traveling trunks, social media / web site. &amp;quot;Nature &amp; Narrative&amp;quot; monthly program series to share natural and cultural history. FWNCR offers regular programming centered on our cultural and archeological resources, mostly aimed at young adults or adults. FWNCR children&amp;apos;s programs primarily focus on ecoligcal and paleontological resources, but plans underway to develop more cultural programming. Tandy Hills / Broadcast Hill grant from North Texas Community Foundation helped start intern program. 2023 &amp; 2024 totaling 6 interns to work at Tandy Hills on natural resource work &amp; public education. Laid foundation for potential Park Ranger program. 2025, PARD went to local NGOs for funding of interns to conduct public outreach in parks across the city. </t>
  </si>
  <si>
    <t xml:space="preserve">19th century Texas (architecture and lifeways); Civilian Conservation Corp, Ethnobotany and biology; Historic and current fauna; Prehistoric archeological sites at FWNCR allow us to tell the story of pre-European life in Fort Worth. Also tell the story of the CCC&amp;apos;s presence and impact on the area. </t>
  </si>
  <si>
    <t>Norfolk, VA</t>
  </si>
  <si>
    <t>5157000</t>
  </si>
  <si>
    <t>Norfolk Department of Parks &amp; Recreation</t>
  </si>
  <si>
    <t>Norfolk Emerging Leaders, Norfolk Youth Council</t>
  </si>
  <si>
    <t>Nighthawks</t>
  </si>
  <si>
    <t>We have had funding rescinded for a specific park or recreation project;We have had our capital budget reduced to address the impact of lost federal funding to capital project managed by other agencies;None - but anticipate an impact on the upcoming fiscal budget</t>
  </si>
  <si>
    <t>Fresno, CA</t>
  </si>
  <si>
    <t>0627000</t>
  </si>
  <si>
    <t>Fresno Parks, After School, Recreation and Community Services Department</t>
  </si>
  <si>
    <t>Frisco, TX</t>
  </si>
  <si>
    <t>4827684</t>
  </si>
  <si>
    <t xml:space="preserve">Play Frisco (City of Frisco Parks and Recreation) </t>
  </si>
  <si>
    <t>The San Francisco Line Railway coming through Frisco, not only expanding and forming the town, but also contributing to the name of the town. </t>
  </si>
  <si>
    <t>Youth are the primary volunteers at the Heritage Center for all major events and program.  In order to be an effective volunteer, they need to be fluent on the current exhibits at the Heritage Center.  Railway history, Quinceanera Exhibit, Blackland Prairie flora, Life of a Pioneer, etc.</t>
  </si>
  <si>
    <t>&amp;quot;Local leaders (Dr. Pink), Railway history, US History (Becoming the USA Exhibit), Black History (Divine Nine), Hispanic Heritage and Traditions (Quinceañera Exhibit).   &amp;quot;</t>
  </si>
  <si>
    <t>Houston, TX</t>
  </si>
  <si>
    <t>PS4835000</t>
  </si>
  <si>
    <t>Houston Parks and Recreation Department</t>
  </si>
  <si>
    <t xml:space="preserve">Hermann Park, Memorial Park, City Hall Plaza </t>
  </si>
  <si>
    <t xml:space="preserve">Hermann Park, Memorial Park, Alief Park </t>
  </si>
  <si>
    <t xml:space="preserve">Lifeguard jobs, Summer program internships and jobs program </t>
  </si>
  <si>
    <t>Career Recovery Resources; Court restitution program</t>
  </si>
  <si>
    <t>HPW multi-use park projects</t>
  </si>
  <si>
    <t>Summer Jobs opportunities and career recovery resources have resonated the most due to financial and employment opportunities disenfranchised and disadvantaged teens and adults.</t>
  </si>
  <si>
    <t>Parks create enormous economic value, but a clear and localized way to prove, quantify, and claim that value is lacking.</t>
  </si>
  <si>
    <t xml:space="preserve">Emancipation Park: Donated to City in 1918; oldest park in Texas, land purchased in 1872 by African American leaders to create a space to observe Juneteenth (Emancipation of enslaved people in 1965).   </t>
  </si>
  <si>
    <t>Through our community centers, youth participate in cultural arts programming, including visual arts, dance, music, and theater, where they explore cultural traditions, heritage, and personal identity. Many of these programs intentionally highlight the diverse backgrounds represented across Houston’s neighborhoods, allowing youth to learn not only about their own culture but also those of their peers, encouraging international and cross-cultural bonding.</t>
  </si>
  <si>
    <t xml:space="preserve">Juneteenth; Black History Month, Hispanic Heritage Month; Camp Logan WWI Soldiers rembrance (Memorai Park), American Revolution Celebration (Sam Houston Park); July 4th Celebrations (American Independence); Markers and monuments across city parks commemorating  historical figures and significance.  </t>
  </si>
  <si>
    <t>Louisville-Jefferson County, KY</t>
  </si>
  <si>
    <t>2148006</t>
  </si>
  <si>
    <t>Louisville Parks and Recreation</t>
  </si>
  <si>
    <t>MSD Stromwater Partnership</t>
  </si>
  <si>
    <t>Park Ranger Program</t>
  </si>
  <si>
    <t>Crime Reduction</t>
  </si>
  <si>
    <t>Two historic homes (Locust Grove, Riverside) do educational programming on area history and culture.</t>
  </si>
  <si>
    <t>Home of George Rogers Clark is located in Locust Grove Park</t>
  </si>
  <si>
    <t>Massachusetts Department of Conservation and Recreation (within Boston)</t>
  </si>
  <si>
    <t xml:space="preserve">Through Summer Nights Programming and DCR interpretive programs. </t>
  </si>
  <si>
    <t xml:space="preserve">American Revolution, history of park system, community history and local people and leaders.  </t>
  </si>
  <si>
    <t>Baltimore, MD</t>
  </si>
  <si>
    <t>2404000</t>
  </si>
  <si>
    <t>Fort McHenry National Monument and Historic Shrine (within Baltimore)</t>
  </si>
  <si>
    <t>Centennial Olympic Park (Atlanta)</t>
  </si>
  <si>
    <t>Special Purpose Public</t>
  </si>
  <si>
    <t>Oregon Parks and Recreation Department</t>
  </si>
  <si>
    <t>Washington, DC</t>
  </si>
  <si>
    <t>1150000</t>
  </si>
  <si>
    <t>National Park Service, National Capital Region</t>
  </si>
  <si>
    <t>Tampa, FL</t>
  </si>
  <si>
    <t>1271000</t>
  </si>
  <si>
    <t>Tampa Sports Authority</t>
  </si>
  <si>
    <t>Bayfront Park Management Trust</t>
  </si>
  <si>
    <t>Golden Gate National Recreation Area (within San Francisco)</t>
  </si>
  <si>
    <t>St. Louis, MO</t>
  </si>
  <si>
    <t>2965000</t>
  </si>
  <si>
    <t>Tower Grove Park Commission</t>
  </si>
  <si>
    <t>Gateway Arch National Park</t>
  </si>
  <si>
    <t>Travis County Parks (within Austin)</t>
  </si>
  <si>
    <t>New Orleans City Park Improvement Association</t>
  </si>
  <si>
    <t>Boston National Historical Park</t>
  </si>
  <si>
    <t>New York State Office of Parks, Recreation and Historic Preservation (within New York City)</t>
  </si>
  <si>
    <t>Audubon Nature Institute</t>
  </si>
  <si>
    <t>Independence National Historical Park</t>
  </si>
  <si>
    <t>William Howard Taft National Historic Site (within Cincinnati)</t>
  </si>
  <si>
    <t>National Park Service (within Atlanta)</t>
  </si>
  <si>
    <t>Gateway National Recreation Area (within New York City)</t>
  </si>
  <si>
    <t>Reno, NV</t>
  </si>
  <si>
    <t>3260600</t>
  </si>
  <si>
    <t>City of Reno Parks and Recreation Department</t>
  </si>
  <si>
    <t>Garland, TX</t>
  </si>
  <si>
    <t>4829000</t>
  </si>
  <si>
    <t>Garland Parks and Recreation</t>
  </si>
  <si>
    <t>Carver is named for Dr. George Washington Carver, a renowned African American agricultural scientist, educator, and inventor born into slavery in Missouri</t>
  </si>
  <si>
    <t>5. Carver Sr. has the history wall, we also have interpretive signs at some of our rec centers,</t>
  </si>
  <si>
    <t>Minneapolis, MN</t>
  </si>
  <si>
    <t>2743000</t>
  </si>
  <si>
    <t>Minneapolis Park and Recreation Board</t>
  </si>
  <si>
    <t xml:space="preserve">Certain grant programs have been curtailed. While we were not assured of funding yet, we had hoped to apply for competitive grants to assist with capital projects and those grants no longer exist. </t>
  </si>
  <si>
    <t>We have reduced program offerings (classes, leagues, events, etc.) or had to raise costs for programs to address the impact of lost federal funding to our or other agencies; Other - please describe in comments below</t>
  </si>
  <si>
    <t>Friends of the Public Garden, Inc.</t>
  </si>
  <si>
    <t>Private</t>
  </si>
  <si>
    <t>Conservancy</t>
  </si>
  <si>
    <t>Martin Luther King Jr, led one of Boston&amp;apos;s first freedom marches from Roxbury to the Boston Common (1965) Pope John Paul II led the first papal Mass in North America (1979) The Women&amp;apos;s March in 2017 drew a crowd of 175,000 to Boston Common (2017)</t>
  </si>
  <si>
    <t>All three parks have signage and monu</t>
  </si>
  <si>
    <t xml:space="preserve">Each year, the Friends of the Public Garden host an event called &amp;quot;Making History on the Common&amp;quot; which brings 700 Boston Public School students to the Common to learn about the indigenous, colonial and post-colonial history of the Common. </t>
  </si>
  <si>
    <t>Rose Fitzgerald Kennedy Greenway Conservancy</t>
  </si>
  <si>
    <t>The Greenway Food Truck Program; The Greenway Fitness Program; The Artisan Market</t>
  </si>
  <si>
    <t>The Playway; The Greenway Carousel; The Greenway Food Truck Program; The Greenway Fitness Program; Movie Nights; Public Art Program; Spring Fest; Truck and Tractor Day; Fall Fest; Volunteer Program</t>
  </si>
  <si>
    <t>Summer Internship Program</t>
  </si>
  <si>
    <t xml:space="preserve">The Greenway Park Rangers; Overnight Security; Lighting and Pathways Project </t>
  </si>
  <si>
    <t xml:space="preserve">The Greeneway Rangers are invaluable to The Greenway, serving the general public, providing ambassadorial services, working  to alleviate chronic homelessness in and around The Greenway and enhancing Boston’s reputation as a safe and welcoming city. </t>
  </si>
  <si>
    <t>A major historical moment for The Rose Kennedy Greenway was its 2008 opening, celebrating the transformation of Boston’s waterfront after the &amp;quot;Big Dig&amp;quot; moved the elevated Central Artery underground, creating a mile-and-a-half public park that re-connected some of Boston’s oldest and most vibrant neighborhoods, and the city itself with the waterfront. The creation of The Greenway was a joint effort of the Massachusetts Turnpike Authority (since incorporated into the Massachusetts Department of Transportation), the Commonwealth of Massachusetts, the City of Boston, and various civic and community organizations.</t>
  </si>
  <si>
    <t xml:space="preserve">The Conservancy embraces learning as a continuous process that guides our work. Through Public Art projects, hundreds of free public programs and events, including educational programs, guided tours, wayfinding, and volunteer opportunities, The Greenway is a site for learning and storytelling, furthering The Greenway’s mission to offer inclusive, meaningful, and thought-provoking experiences for all. </t>
  </si>
  <si>
    <t>The Greenway Conservancy is a public park that celebrates the diversity of all people and historical and cultural perspectives are actively sought out and shared with intention and purpose through the efforts of the Greenway Conservancy.  We recognize that inequities have existed and continue to exist in access to public spaces, and that these inequities impact the way that many people experience public parks today. A core component of the Conservancy’s mission to engage historical and cultural perspectives is its Public Art Program, which removes barriers to participation in the arts by giving the public access to the work of creatives in public spaces. Through site-specific art commissions that are tied to the histories and ecology of the land that today is The Greenway, artworks amplify non-dominant stories that resonate with our visitors.</t>
  </si>
  <si>
    <t>None, we do not receive any direct Federal funding outside of an occasional small NEA grant</t>
  </si>
  <si>
    <t>Civic Center Conservancy</t>
  </si>
  <si>
    <t>Millennium Park Foundation</t>
  </si>
  <si>
    <t>Buffalo, NY</t>
  </si>
  <si>
    <t>3611000</t>
  </si>
  <si>
    <t>Buffalo Olmsted Parks Conservancy</t>
  </si>
  <si>
    <t>None</t>
  </si>
  <si>
    <t>Delaware and Cazenovia Parks</t>
  </si>
  <si>
    <t>Lack of operating funds which results in decreased staff</t>
  </si>
  <si>
    <t>The Buffalo Olmsted Park System was design over 150 years ago by landscape architect Frederick Law Olmsted</t>
  </si>
  <si>
    <t>We conduct Olmsted Community Meeting twice per year in each of 4 districts to engage and inform the community of our history and ongoing projects and welcome their input/concerns</t>
  </si>
  <si>
    <t>there are civil war veterans buried in one of our parks.</t>
  </si>
  <si>
    <t>Though we haven&amp;apos;t been directly affected by the federal funding policies in the past year, NYS has been affected and we anticipate that support for capital projects that we have received from the state in the past may be reduced.</t>
  </si>
  <si>
    <t>Dallas, TX</t>
  </si>
  <si>
    <t>4819000</t>
  </si>
  <si>
    <t xml:space="preserve">Turtle Creek Conservancy </t>
  </si>
  <si>
    <t>Our events regularly feature local vendors, small businesses, food trucks, and pop-ups, providing visibility and new customer exposure for small enterprises in the community.</t>
  </si>
  <si>
    <t>Turtle Creek Park serves as a key amenity promoting the desirability of living and working in the Turtle Creek and Oak Lawn area. Our events and programming highlight the neighborhood’s high quality of life and help attract residents and businesses to the</t>
  </si>
  <si>
    <t>TCC’s ongoing investment in park maintenance, landscaping, and infrastructure improvements reduces the City of Dallas Parks and Recreation Department’s operating and capital expenses.</t>
  </si>
  <si>
    <t>Increased activation and consistent maintenance at Turtle Creek Park support public safety and reduce crime.</t>
  </si>
  <si>
    <t>Leaders recognize that TCC’s maintenance and improvements reduce city costs and that increased park activation supports nearby businesses and strengthens the surrounding community.</t>
  </si>
  <si>
    <t>Our biggest challenges are not having formal economic data and not having the staff capacity to dig into that analysis, which makes it harder to show our impact in citywide numbers.</t>
  </si>
  <si>
    <t>Restoration of the Bridges in Turtle Creek Park (Hall and Bowen)</t>
  </si>
  <si>
    <t xml:space="preserve">Four Native American Tribes lived and comped on grounds of TCP. I 1837, Texas Rangers camp on banks of the &amp;apos;creek with all the turtles&amp;apos; fleeing attacking Native Americans and names it &amp;apos;Turtle Creek&amp;apos;. In 1886, Dallas hosts the first State Fair of Texas in 2 locations, one at Fair Park, and one on John Coles homestead site near North Dallas High School which includes the current park location. </t>
  </si>
  <si>
    <t>SPARK</t>
  </si>
  <si>
    <t>Emerald Necklace Conservancy</t>
  </si>
  <si>
    <t>Green Team Summer Program Employment opportunities for youth in Boston’s historic parks!</t>
  </si>
  <si>
    <t>Trash Clean Ups, Removal of Invasive and tree planting and watering as needed</t>
  </si>
  <si>
    <t xml:space="preserve">Tree Planting/Watering: We own a watering truck and can support during hot seasons. </t>
  </si>
  <si>
    <t>Permitting with local government</t>
  </si>
  <si>
    <t xml:space="preserve">The Muddy River Restoration Project was a multi-year, two-phase, US Army Corps of Engineers-led initiative completed in 2023 that revitalized the historic waterway within Boston’s Emerald Necklace. It addressed critical flooding, improved water quality, removed invasive species, and restored aquatic habitats, while daylighting buried sections of the river. </t>
  </si>
  <si>
    <t>Open Houses, art workshops &amp; tabling at different events</t>
  </si>
  <si>
    <t>We have lost partners (community-based organizations, other public agencies, businesses, etc.) who have had to stop working with us on parks/rec initiatives due to changes in the federal funding and policy environment</t>
  </si>
  <si>
    <t>Memphis, TN</t>
  </si>
  <si>
    <t>4748000</t>
  </si>
  <si>
    <t>Shelby Farms Park Conservancy</t>
  </si>
  <si>
    <t>3-year Partnership with IRONMAN Triathlon to host a half IRONMAN race at the Park</t>
  </si>
  <si>
    <t>&amp;quot;Food Truck Park at The Farmhouse&amp;quot;</t>
  </si>
  <si>
    <t>Internship program</t>
  </si>
  <si>
    <t>&amp;quot;Get Outside&amp;quot; free fitness classes</t>
  </si>
  <si>
    <t>Improvement of surveillance camera network</t>
  </si>
  <si>
    <t>The Half-Ironman brought a lot of local, regional, and national athletes together, and positively showcased Memphis.</t>
  </si>
  <si>
    <t>Public Transportation in the Memphis Metropolitan area</t>
  </si>
  <si>
    <t xml:space="preserve">Part of land was site of the Nashoba Commune, an 1825 experimental community for freed slaves. Land was later used as a prison farm from the 1930&amp;apos;s until the early 1960&amp;apos;s. </t>
  </si>
  <si>
    <t>The history of the land is not specifically featured at his facilities.</t>
  </si>
  <si>
    <t>Arboretum Park Conservancy</t>
  </si>
  <si>
    <t>Detroit, MI</t>
  </si>
  <si>
    <t>2622000</t>
  </si>
  <si>
    <t>Detroit 300 Conservancy - Campus Martius Park</t>
  </si>
  <si>
    <t>2024 NFL Draft; Super Bowl XL, Annual Detroit Tree Lighting</t>
  </si>
  <si>
    <t>Programs, information, historical markers/plaques/statues/monuments, free learning opportunities</t>
  </si>
  <si>
    <t>Founding of Detroit, U.S. Civil War, American Revolution, War of 1812, Underground Railroad, Founding of Michigan, MLK Freedom Walk</t>
  </si>
  <si>
    <t>Foundations that we rely on are now having to spread their favor to other organizations to make up for a lack of federal dollars to other organizations</t>
  </si>
  <si>
    <t>Garfield Park Conservatory Alliance - Garfield Park Conservatory</t>
  </si>
  <si>
    <t>YesYes</t>
  </si>
  <si>
    <t xml:space="preserve">Originally named Central Park, the name was changed to Grafield Park in 1881, when the name was changed to “Garfield Park” to honor President James A. Garfield (1831- 1881) after his assassination in 1881.  </t>
  </si>
  <si>
    <t>Our Urban Roots Environmental Justice Program for Teens is a paid internship program that educates high school students about environmental justice and issues affecting their communities.</t>
  </si>
  <si>
    <t>Black History Month celebrates notable contributions to horticulture and agriculture by African American leaders nationally and locally.  Earth Month celebrates sustainability and local leaders working to celebrate nature.</t>
  </si>
  <si>
    <t xml:space="preserve">Cleveland Lakefront Parks Conservancy </t>
  </si>
  <si>
    <t>Detroit Riverfront Conservancy</t>
  </si>
  <si>
    <t>We expect that the opening of Ralph Wilson Park will have a positive effect on property values in the area.</t>
  </si>
  <si>
    <t>The grand opening of Ralph Wilson Park brought 55,000 people to the area over two days.</t>
  </si>
  <si>
    <t>Whenever possible, we invite local vendors to participate in our events and programs.</t>
  </si>
  <si>
    <t>In the fall of 2025, we opened our newest park, the 22-acre Ralph C. Wilson, Jr. Centennial Park.  Additionally, two parcels just west opened as well.  This opened a significant portion of the West Riverfront for the public to use.</t>
  </si>
  <si>
    <t>We have community meetings on a regular basis and we do surveys to engage with our audiences and learn more about them.  Our programs reflect the needs and wants of our community.</t>
  </si>
  <si>
    <t>Along the riverfront, there are several historical markers that have been placed by the state.  At the parks we manage, we have signage and pictures that tell the story of the property&amp;apos;s history.</t>
  </si>
  <si>
    <t>Discovery Green Conservancy (within Houston)</t>
  </si>
  <si>
    <t>Grant Park Conservancy - Grant Park</t>
  </si>
  <si>
    <t xml:space="preserve">University of Pennsylvania </t>
  </si>
  <si>
    <t>21st Century Parks, Inc. dba The Parklands of Floyds Fork</t>
  </si>
  <si>
    <t>Friends of Post Office Square</t>
  </si>
  <si>
    <t>City Park Alliance - City Park</t>
  </si>
  <si>
    <t>Colorado Springs, CO</t>
  </si>
  <si>
    <t>0816000</t>
  </si>
  <si>
    <t>Colorado Springs Parks, Recreation and Cultural Services</t>
  </si>
  <si>
    <t>Memorial Park - Security gates and lights</t>
  </si>
  <si>
    <t>Reducing crime through increased maintenance including adding security gates and services to locations.</t>
  </si>
  <si>
    <t>Lower funding prioritization of park system by City leadership</t>
  </si>
  <si>
    <t>Colorado Springs has an extraordinary park system that contains extensive cultural and scientific resources. One example of this can be found at Corral Bluffs Open Space, which is east of Colorado Springs. The site contains extensive and well-preserved fossils that document the recovery of the Earth&amp;apos;s ecosystems following the asteroid strike that ended the age of the dinosaures. It is the only place on earth where these fossils have been discovered. The City collaborates with the Denver Museum of Nature and Science to document and research these discoveries. In the past year, fossil samples and related science extracted from Corral Bluffs are incorporated into exhibitions at the American Museum of Natural History in Washington DC and at National Museum of Nature and Science in Tokyo. To learn more about these discoveries, please refer to the PBS Nova episode titled &amp;quot;Rise of the Mammals.&amp;quot;</t>
  </si>
  <si>
    <t xml:space="preserve">Indigenous cultures, western exploration, settlement, agricultural history, local industries, history of tuberculosis treatment, development of outdoor recreation, history of minority communities, military history, and others. The department will be a lead agency in local celebrations tied to the America 250-Colorado 150. </t>
  </si>
  <si>
    <t>We lost a contract with a local school district that was federally funded. The contract provided before and after school programming in our disadvantaged communities and resulted in staffing cuts of 60 positions.</t>
  </si>
  <si>
    <t>We have reduced program offerings (classes, leagues, events, etc.) or had to raise costs for programs to address the impact of lost federal funding to our or other agencies;We have lost partners (community-based organizations, other public agencies, businesses, etc.) who have had to stop working with us on parks/rec initiatives due to changes in the federal funding and policy environment</t>
  </si>
  <si>
    <t>Stockton, CA</t>
  </si>
  <si>
    <t>0675000</t>
  </si>
  <si>
    <t>Restore the Delta</t>
  </si>
  <si>
    <t>The Works</t>
  </si>
  <si>
    <t>Durham Parks Foundation</t>
  </si>
  <si>
    <t>The Aquatics Center at Merrick-Moore Park</t>
  </si>
  <si>
    <t>C.R. Wood Park</t>
  </si>
  <si>
    <t>W.D. Hill Recreation Center is on the site of the former Algonquin Tennes Club, a historically black/African American Tennis Club. The Recreation Center was opened in 1947 as the first African American Recreation Center.</t>
  </si>
  <si>
    <t>Fairmount Park Conservancy</t>
  </si>
  <si>
    <t xml:space="preserve">uncertainty in long-term planning and diversification of funding </t>
  </si>
  <si>
    <t>Four Freedoms Park Conservancy</t>
  </si>
  <si>
    <t>One of the most significant public programs we have produced at FDRFFSP is Eyes on Iran, a multi-day, multi-media public art installation featuring artists such as Shirin Neshat, JR, and Jon Batiste. Presented in solidarity with the Woman, Life, Freedom movement, the project called for the removal of the Islamic Republic of Iran from the UN Commission on the Status of Women and used the Park’s position directly across from the United Nations to amplify global attention. Similarly, in 2025 FFPC commissioned and produced Camouflage by Ai Weiwei, a large-scale installation drawing on themes of the Four Freedoms and who benefits from war &amp; conflict. Like Eyes on Iran, Camouflage leverages the Park’s symbolic location to deliver protest art aimed at the United Nations—inviting visitors to reflect on human rights, democratic ideals, and the continued relevance of the Four Freedoms in today’s geopolitical climate.</t>
  </si>
  <si>
    <t>While we do not operate traditional youth-centered programming, we engage visitors of all ages through interactive experiences that connect them to the history and ideals embodied by the Four Freedoms: freedom of speech, freedom of worship, freedom from want, and freedom from fear. Programs such as our banned book initiative emphasize freedom of speech and invite Park visitors to explore themes of censorship, civic participation, and personal expression. Similarly, many of our public art installations incorporate interactive components that prompt visitors to reflect on how these freedoms—and the absence of them—shape their own lives and communities.</t>
  </si>
  <si>
    <t>The majority of our public programming centers around the ideals of FDR’s Four Freedoms and amplifying the voices of underserved communities through art.</t>
  </si>
  <si>
    <t xml:space="preserve">Central Park Conservancy </t>
  </si>
  <si>
    <t>The design and construction of Central Park itself is a significant moment that marks the creation of the field of landscape architecture and the beginning of the urban parks movement in the United States.</t>
  </si>
  <si>
    <t>https://www.centralparknyc.org/seneca-village</t>
  </si>
  <si>
    <t>No changes</t>
  </si>
  <si>
    <t>Esplanade Association</t>
  </si>
  <si>
    <t>yes- through programming partners</t>
  </si>
  <si>
    <t>Since 2017, investment in ramp, pumphouse and electrical box artist murals to reduce graffiti</t>
  </si>
  <si>
    <t>Increase park access to people beyond the immediate neighborhoods abutting the park. Received a major corporate grant for outreach to events to specific neighborhoods to increase welcome, and access across diverse demographics.</t>
  </si>
  <si>
    <t>Increasing park access</t>
  </si>
  <si>
    <t xml:space="preserve">The neighborhoods immediately abutting the park are some of the wealthiest in the area, which can give the impression of it being only for those neighborhoods and not needing funding/support. </t>
  </si>
  <si>
    <t>Creation of Charlesbank as the first free open-air gym in the US in the 1880s, which included significant green space and facilities, specifically designed to improve public health for neighboring immigrant communities in nearby crowded tenements.  The 1910 damming of the Charles created a more boatable, swimmable river and eliminated foul odors from tidal flats.</t>
  </si>
  <si>
    <t>1. Hatch Oval 2. Eliot Garden 3. Lederman Park 4. Fiedler Field 5. Gronk Playground</t>
  </si>
  <si>
    <t>Free public tours, and in the future we will have interpretation at our new campus and visitor center</t>
  </si>
  <si>
    <t>There are multiple historical monuments to figures including General Patton, Arthur Fiedler, Lotta Crabtree, James and Helen Storrow, Charles Elliot, Commander Melvin Lederman, and Oliver Wendell Holmes.   The Hatch Memorial Shell: since the 1920s a continuous source of free music, cultural events, and important moments like speeches by Nelson Mandela and General Patton.  At the future Charlesbank campus opening in 2026, we will be able to tell the story of the history of Charlesbank, designed by Frederick Law Olmsted as the first free open-air gym in the US.</t>
  </si>
  <si>
    <t xml:space="preserve">We are not a recipient of federal funds but there are downstream impacts to our organization. While we are amid a capital campaign and constructing a new park welcome center, we hear from donors who also support academic, cultural, and journalistic institutions in Greater Boston that the attacks on these organizations&amp;apos; funding must take priority over park access/care. Thus we have anticipated a slowing of individual and foundation support. Uncertainty around tariffs has impacted us directly (on materials for our construction project), as well as indirectly, with corporate donor prospects uncertain of market outlooks and ability to support.  </t>
  </si>
  <si>
    <t>Newark, NJ</t>
  </si>
  <si>
    <t>3451000</t>
  </si>
  <si>
    <t>Branch Brook Park Alliance</t>
  </si>
  <si>
    <t>Community leaders, developers and the like sell Essex County Branch Brook Park as a reason to invest, open a business and move to Newark.</t>
  </si>
  <si>
    <t xml:space="preserve">We do not have the human capital nor financial resources to conduct the research. </t>
  </si>
  <si>
    <t>1862: The land we now know as Branch Brook Park was then the property of the Newark Aqueduct Board. Much of that land was commandeered in July of 1862, at the outbreak of the Civil War; known as Camp Frelinghuysen, it was used as a training ground for New Jersey volunteers. Between 1862 and 1864, six regiments encamped there before fighting in every important battle from Antietam to Appomattox.</t>
  </si>
  <si>
    <t>Within the park we have statues and story plaques of Frederick Law Olmsted Sr., Felix Mendelssohn, Althea Gibson and Roberto Clemente</t>
  </si>
  <si>
    <t xml:space="preserve">We provide hsitroical tours year round to the general public and provide an historical walking tour to Newark high school students during the summer. In addition, we published a six-volume cultural landscape report available at our website. </t>
  </si>
  <si>
    <t>In 1895, Essex County formed the Park Commission to build the nation’s first countywide park system. Newark transferred Reservoir Park, the heart of today’s Branch Brook Park, for $350,687; the County added adjacent parcels and major gifts that pushed the park north, including 32 acres from the Ballantine family and 50 acres from Z.M. Keene, William A. Righter, and the Heller family. Designers John Bogart and Nathan Barrett proposed a formal “gardenesque” Southern Division with patterned gardens and features such as arbors, viaducts, gazebos, and shelters; demolition and grading began in 1896. In 1898, the Commission replaced them with the Olmsted Brothers (John Charles Olmsted and Frederick Law Olmsted Jr.), who adapted to what had already been built and established three divisions: Southern (Sussex–Park) gardenesque, Middle (Park–Bloomfield) transitional, mixing exotic and indigenous plantings, and Northern as the largest, most naturalistic landscape in scale.</t>
  </si>
  <si>
    <t xml:space="preserve">We are not recipients of federal funding. However, other social service agencies are now reaching out to our funders and as a result the average gift from individuals is down. </t>
  </si>
  <si>
    <t>Harvard University (Arnold Arboretum)</t>
  </si>
  <si>
    <t>Friends of Frieda Garcia Park</t>
  </si>
  <si>
    <t xml:space="preserve">Bryant Park Corporation </t>
  </si>
  <si>
    <t>Jacksonville, FL</t>
  </si>
  <si>
    <t>1235000</t>
  </si>
  <si>
    <t>North Florida Land Trust (Bogey Creek Preserve)</t>
  </si>
  <si>
    <t>Pennsylvania Horticultural Society</t>
  </si>
  <si>
    <t>Atlanta Downtown Improvement District (Woodruff Park)</t>
  </si>
  <si>
    <t>Lexington-Fayette County, KY</t>
  </si>
  <si>
    <t>2146027</t>
  </si>
  <si>
    <t>Kentucky Department of Parks (within Lexington)</t>
  </si>
  <si>
    <t>Colorado Parks and Wildlife (CO Springs), Cheyenne Mountain State Park</t>
  </si>
  <si>
    <t>Nashville-Davidson County, TN</t>
  </si>
  <si>
    <t>4752006</t>
  </si>
  <si>
    <t>Tennessee Department of Environment and Conservation (Nashville)</t>
  </si>
  <si>
    <t>Cincinnati Parks Foundation</t>
  </si>
  <si>
    <t>BLINK, River Roots</t>
  </si>
  <si>
    <t>Owl&amp;apos;s Nest, Smale Riverfront Park, Sawyer Point</t>
  </si>
  <si>
    <t>Smale Family Fun, Cincinnati Park Advisory Programs (~200), Cincy Barks (dog in our Parks photo campaign with an annual winner), Cincinnati Parks and Rec for Wellness programs (389) with weekly hiking, roller skating, etc.</t>
  </si>
  <si>
    <t>Riverfront Rink Summer in Cincy Teen Programming on Friday nights</t>
  </si>
  <si>
    <t>Avondale, West End, Bond Hill, and Roselawn were Green Cincinnati Plan priorities, with partners focusing tree planting and beautification to expand canopy, reduce heat-island impacts, and advance environmental restorative justice.</t>
  </si>
  <si>
    <t>Cincinnati Parks + Rec for Wellness program of over 389 free programs across 33 parks and in partnership with University of Cincinnati&amp;apos;s Osher Center, Cincinnati Recreation Commission, METRO, Findlay Market, 1N5, and Interact for Health.</t>
  </si>
  <si>
    <t>West End/Ezzard Charles Park, Glenway Park, ReLeaf, Let&amp;apos;s Grow Local, Summer in Cincy teen skating program</t>
  </si>
  <si>
    <t>River Roots drove investment in new, user-friendly wayfinding signage at Smale Riverfront Park, improving navigation and accessibility during major events. BLINK generates an estimated $126 million in direct economic impact, including in waterfront parks.</t>
  </si>
  <si>
    <t>One of our biggest barriers is access to tools and resources that accurately measure economic impact; however, we have invested in PlacerAI to better understand attendance at park programs and events and strengthen our economic case.</t>
  </si>
  <si>
    <t>Two recent, positive history-making events stand out within the Cincinnati Parks system, both spearheaded by the Cincinnati Parks Foundation through leadership in design and capital fundraising. The first is the creation and installation of the Ezzard Charles statue in the West End, honoring the world heavyweight champion who grew up in the neighborhood. In recognition of his legacy, the former Laurel Park was officially renamed Ezzard Charles Park, restoring his story to the community and elevating an important chapter of Cincinnati’s cultural and athletic history. The second milestone is the completion of Smale Riverfront Park, a transformative public space that fulfilled a long-envisioned component of the Cincinnati Parks 1907 Master Plan. The Foundation helped lead the design process and capital campaign that brought this landmark project to life, representing one of the most significant park investments in the city’s modern history.</t>
  </si>
  <si>
    <t>Cincinnati Parks Foundation helps youth and families learn about our city’s history, culture, and natural heritage through accessible, hands-on programs. Explore Nature camps and school-based nature center programs teach local ecology and cultural stories, with CPF providing camp scholarships and funding busing for Title I schools so students can experience field trips—often their first time exploring the natural world. Family Fun Days, cultural performances, and our Summer in Cincy partnership with CRC’s Rec @ Nite program connect youth to neighborhood history and community traditions. Our Cincinnati Parks + Rec for Wellness initiative further activates historic park spaces with hikes and movement programs that deepen residents’ connection to these meaningful places.</t>
  </si>
  <si>
    <t>Cincinnati Parks share a wide range of historic and cultural narratives that reflect the city’s landscape, neighborhoods, and diverse communities. These include the history of Cincinnati’s founding and early settlement; the development of the park system and the legacy of local civic leaders, philanthropists, and landscape architects who shaped it; and stories connected to arts and cultural heritage, such as the city’s German, Appalachian, and African American history. Many parks highlight the region’s natural history, geology, and the evolution of conservation practices, while others interpret neighborhood-specific stories, public art, and cultural performances that celebrate local traditions. Cincinnati Parks Foundation also helps elevate contemporary community stories through programming and events that honor cultural identity, environmental stewardship, and the role of parks as gathering places across generations.</t>
  </si>
  <si>
    <t>Golden Gate National Recreation Area</t>
  </si>
  <si>
    <t>Grant Park Conservancy (Atlanta)</t>
  </si>
  <si>
    <t>Farmers market, festival, fundraising gala, partnershups with local businesses</t>
  </si>
  <si>
    <t>Outreach to new neighbors, newsletter</t>
  </si>
  <si>
    <t>High school internship program</t>
  </si>
  <si>
    <t>Volunteer opportunities for probation/parole community service requirements</t>
  </si>
  <si>
    <t>Increased lighting, increased presence of park rangers</t>
  </si>
  <si>
    <t>Our high school internship program was received extremely well by our community! Our farmers market will launch in 2026 in has the potential to create a lot of economic benefit for our organization and park.</t>
  </si>
  <si>
    <t>Fundraising enough to offer both programming and historic restoration in the park</t>
  </si>
  <si>
    <t>The ending of segregation in all public facilities in Atlanta in 1963 is one of the most notable events for our park. Our park is accessible to all Atlantans for this reason, and features one of the few public pools in Atlanta which opened in 1974 to visitors of all races.</t>
  </si>
  <si>
    <t>We run an internship program each summer for students at the local public high school.</t>
  </si>
  <si>
    <t xml:space="preserve">There is a civil war earthwork within our park that was used as a defense during the Battle of Atlanta. </t>
  </si>
  <si>
    <t>Florida Forest Service (within Jacksonville)</t>
  </si>
  <si>
    <t>Jersey City, NJ</t>
  </si>
  <si>
    <t>3436000</t>
  </si>
  <si>
    <t>Jersey City Parks Coalition</t>
  </si>
  <si>
    <t>Most of our parks increase property values</t>
  </si>
  <si>
    <t xml:space="preserve">farmers markets </t>
  </si>
  <si>
    <t>Our farmers markets support local businesses, many have gone on to have brick and mortar stores .</t>
  </si>
  <si>
    <t>Many residents mention parks as one of the reasons they moved to a certain location.</t>
  </si>
  <si>
    <t>We have installed multiple rain gardens and bioswales</t>
  </si>
  <si>
    <t>We championed better lighting throughout our parks, graffiti removal program, and better trash removal.</t>
  </si>
  <si>
    <t>The success of our farmers markets, and the beatification of our parks.</t>
  </si>
  <si>
    <t>Funding, proper city staffing.</t>
  </si>
  <si>
    <t>Our “Big Dig” event, which has planted over 260,000 daffodil and tulip bulbs throughout Jersey City. One of our park members designed, built, and donated a new picnic and lawn area in one of the city’s historic parks at a cost of $85,000.</t>
  </si>
  <si>
    <t>We engage with local schools in our parks to teach them about trees and plants.</t>
  </si>
  <si>
    <t>Lectures are given by our city historian about a number of our historic parks.</t>
  </si>
  <si>
    <t>Being able to provide health programing, add to tree canopy, and park improvement</t>
  </si>
  <si>
    <t>We have had funding rescinded for a specific park or recreation project;We have reduced program offerings (classes, leagues, events, etc.) or had to raise costs for programs to address the impact of lost federal funding to our or other agencies</t>
  </si>
  <si>
    <t>Boston Harbor Now</t>
  </si>
  <si>
    <t>Staffing budget cuts, closure of programs, and change in leadership and loss of institutional knowledge</t>
  </si>
  <si>
    <t>We have had funding rescinded for a specific park or recreation project;We have reduced staffing or been unable to fill vacancies to address the impact of lost federal funding to our or other agencies;We have reduced program offerings (classes, leagues, events, etc.) or had to raise costs for programs to address the impact of lost federal funding to our or other agencies;We have had our capital budget reduced to address the impact of lost federal funding to capital project managed by other agencies</t>
  </si>
  <si>
    <t>Times Square Alliance</t>
  </si>
  <si>
    <t>TDF Red Steps/ theater ticket sales</t>
  </si>
  <si>
    <t>Cultural significance/landmark that is Times Square</t>
  </si>
  <si>
    <t>TSQ programs/maintains the space</t>
  </si>
  <si>
    <t>increased tourism spending</t>
  </si>
  <si>
    <t>negative press</t>
  </si>
  <si>
    <t>TSQ celebrates/produces an annual New Year&amp;apos;s Eve event each year with the City of NY</t>
  </si>
  <si>
    <t>TSQ has two statues -- Father Duffy and George Cohan</t>
  </si>
  <si>
    <t>Memorial Park Conservancy - Memorial Park</t>
  </si>
  <si>
    <t>Yes - Tax Increment Reinvestment Zone (TIRZ)</t>
  </si>
  <si>
    <t>The misperception that our park does not serve underserved communities and that we are fully funded through City tax base.</t>
  </si>
  <si>
    <t>WWI (Camp Logan); Effects of Hurricane Harvey in 2017 -&gt; Land Bridge &amp; Prairie green infrastructure</t>
  </si>
  <si>
    <t>Memorial Park was a former World War I training camp - i.e. Camp Logan</t>
  </si>
  <si>
    <t>Nature Guardian Quest Program (nature-based education tours and activities)</t>
  </si>
  <si>
    <t>WWI &amp; Camp Logan</t>
  </si>
  <si>
    <t>Olmsted Parks Conservancy (Louisville)</t>
  </si>
  <si>
    <t>Minneapolis Parks Foundation</t>
  </si>
  <si>
    <t>The Heritage Society at Sam Houston Park</t>
  </si>
  <si>
    <t>No</t>
  </si>
  <si>
    <t>Yes, we have interns</t>
  </si>
  <si>
    <t>We serve as a tourist spot and work with VisitHouston and HoustonFirst to teach Houston&amp;apos;s history and celebrate main cultures/heritages</t>
  </si>
  <si>
    <t>Tours and Events that educate history</t>
  </si>
  <si>
    <t>Need more City Tourism support. Houses are costly to maintain.</t>
  </si>
  <si>
    <t>1.) Our park is named after the founder of Houston and was the first municipal park. 2.) We have the oldest house on its original foundation, the Kellum-Noble House. We have Rev. Jack Yates Houston. These two houses tell the story of from Plantation to Emancipation, since the Kellum-Noble House was a plantation.</t>
  </si>
  <si>
    <t>The historic houses and gallery are all associated with its multiple owners and the stories about their era</t>
  </si>
  <si>
    <t>Our tours will incorporate America and Texas 250 facts for students. We are hosting exhibits, lunch and learns, and evening speaker events.</t>
  </si>
  <si>
    <t>We will have the DAR America250 Exhibit and the TSLAC Texas250 Exhibit in the museum gallery.</t>
  </si>
  <si>
    <t>Charlotte-Mecklenburg County, NC</t>
  </si>
  <si>
    <t>PS3712000</t>
  </si>
  <si>
    <t>Town of Matthews Parks, Recreation and Cultural Resource Department</t>
  </si>
  <si>
    <t>DeKalb County Recreation, Parks &amp; Cultural Affairs</t>
  </si>
  <si>
    <t>Town of Cornelius</t>
  </si>
  <si>
    <t>Rock Creek Conservancy</t>
  </si>
  <si>
    <t>Uncertainty in long-term planning</t>
  </si>
  <si>
    <t>El Paso County Parks Department (within the City of Colorado Springs only)</t>
  </si>
  <si>
    <t>Washington Square Park Conservancy</t>
  </si>
  <si>
    <t>Work with community partners to promote public safety in the park, with a specific focus on the park&amp;apos;s northwest corner.</t>
  </si>
  <si>
    <t>Washington Square Park is an iconic park in NYC where many historical events have occured. Picking a few recent and historical examples: Barack Obama and Bernie Sanders speeches in the park. A focal point for the BLM movement. Jane Jacobs and her fight to save the park from Robert Moses. Gay rights movement.</t>
  </si>
  <si>
    <t>We work with external partners to engage park visitors and youth with art in the park (reflecting the community&amp;apos;s longstanding artistic and cultural history) as well as lead tours in the park and surrounding areas.</t>
  </si>
  <si>
    <t>All of them. The park is a modern cultural crossroads and gathering space for a diverse community.</t>
  </si>
  <si>
    <t xml:space="preserve">Near Southside, Inc. </t>
  </si>
  <si>
    <t>San Jose, CA</t>
  </si>
  <si>
    <t>0668000</t>
  </si>
  <si>
    <t>Guadalupe River Park Conservancy</t>
  </si>
  <si>
    <t>Pumpkins in the Park harvest festival: $350,000 (7000 visitors to events, activations: $50 economic impact per capita)</t>
  </si>
  <si>
    <t>Pumpkins in the Park harvest festival: 60 small businesses supported</t>
  </si>
  <si>
    <t>Arena Green: Downtown Stitching Districts initiative and Reimagining the Civic Commons</t>
  </si>
  <si>
    <t>Guadalupe Gardens: Resilience Corp</t>
  </si>
  <si>
    <t>Guadalupe Gardens: Downtown Streets Team &amp; Neighborhood Hands</t>
  </si>
  <si>
    <t>Arena Green: pickleball court, yoga and zumba programs</t>
  </si>
  <si>
    <t>Arena Green; no encampment zones and public programs</t>
  </si>
  <si>
    <t>Arena Green; no encampment zones and public programs, Downtown Stitching Districts initiative and Reimagining the Civic Commons: Focus on clean ups and activations closest to the downtown core</t>
  </si>
  <si>
    <t>Bridging the value created or savings made versus the fiscal year expenses that may be needed.</t>
  </si>
  <si>
    <t>San Jose&amp;apos;s first all-accessible playspace built. Homage to agricultural history through Historic Orchard.</t>
  </si>
  <si>
    <t>Field trip to Title I Schools, programs combining education and stewardship, coalition building with residents</t>
  </si>
  <si>
    <t>Memorials for WWII and Korean War, Sister Cities, local leaders (Italian, Native American, athletes))</t>
  </si>
  <si>
    <t>uncertainty in long-term planning, maintaining project momentum, future revenue projections</t>
  </si>
  <si>
    <t>We have reduced staffing or been unable to fill vacancies to address the impact of lost federal funding to our or other agencies;We have lost partners (community-based organizations, other public agencies, businesses, etc.) who have had to stop working with us on parks/rec initiatives due to changes in the federal funding and policy environment; Other - please describe in comments below</t>
  </si>
  <si>
    <t>Southern Gateway Public Green Foundation</t>
  </si>
  <si>
    <t>Halperin Park</t>
  </si>
  <si>
    <t>Keep and Attract new businesses and residents.</t>
  </si>
  <si>
    <t>clear data</t>
  </si>
  <si>
    <t>Construction of a major freeway, which divided a neighborhood; the park is reconnecting those areas.</t>
  </si>
  <si>
    <t>we have a community advisory council and also attend and host community meetings</t>
  </si>
  <si>
    <t>we will have exhibits on the history of the area and the people who made a positive contribution to it.</t>
  </si>
  <si>
    <t>Concerns about long-term planning/uncertainty</t>
  </si>
  <si>
    <t>Las Vegas, NV</t>
  </si>
  <si>
    <t>3240000</t>
  </si>
  <si>
    <t>Outside Las Vegas Foundation dba Get Outdoors Nevada</t>
  </si>
  <si>
    <t>South Fork Conservancy</t>
  </si>
  <si>
    <t>Oakland, CA</t>
  </si>
  <si>
    <t>0653000</t>
  </si>
  <si>
    <t>East Bay Regional Park District (within Oakland)</t>
  </si>
  <si>
    <t>Measure FF</t>
  </si>
  <si>
    <t>Tilden environmental education center, merry-go-round, little farm, and steam trains</t>
  </si>
  <si>
    <t xml:space="preserve">The Tilden park features are well loved by people throughout the Park District and beyond. </t>
  </si>
  <si>
    <t>EBRPD is already supported by a parcel tax, and asking for additional money is challenging when homeowners are already paying.</t>
  </si>
  <si>
    <t xml:space="preserve">Leona Canyon contains the last remaining original old grown redwood trees in the east bay. Dr. Aurelia Reinhardt Redwood Regional Park is named after the first female and member of the inaugural Board for the Park District. Roberts Regional Recreation Area has one of the first all abilitieis play structures, and was the site of the Park District opening ceremony in 1936. Redwood, Sibley, and Temescal are all some of the original Park District parks. </t>
  </si>
  <si>
    <t>a. Thousands of interpretive and recreation programs for the public, schools, groups, b. Wayside signs and panels, interpretive brochures, website, etc.</t>
  </si>
  <si>
    <t>a. Tribal history, presence and future, logging, farming, ranching, ferry service, military history, transportation, colonization, segregation, military history, gold rush, land preservation</t>
  </si>
  <si>
    <t>With less grant funding, projects are stalled or potentially shelved.  Project costs continue to increase, which means more funding is needed.</t>
  </si>
  <si>
    <t>The Port of Seattle</t>
  </si>
  <si>
    <t>Charles River Conservancy, Inc.</t>
  </si>
  <si>
    <t>State and nonprofit investment in the parks of the Lower Charles Basin have played a key role in property values in Boston, Cambridge, and other surrounding communities.</t>
  </si>
  <si>
    <t>While precise information is difficult to obtain, the Lower Basin attracts more than 1 million visitors annually.</t>
  </si>
  <si>
    <t>In a typical year, a number of events will provide opportunities for small businesses including markets and food trucks.</t>
  </si>
  <si>
    <t>Members of the Cambridge Mayor&amp;apos;s Summer Enrichment Program work on public sector and nonprofit roles along the Lower Charles every summer.</t>
  </si>
  <si>
    <t>The Massachusetts Water Resources Authority continues to invest in sewer improvements designed to promote long-term river health</t>
  </si>
  <si>
    <t>The river and it&amp;apos;s parks are an enormous draw for residents and visitors to eastern Massachusetts--bolstering real estate values, public health and well being, and the the tourism industry.</t>
  </si>
  <si>
    <t>Continued investment in the health of the parks and the river requires ongoing advocacy--making the case that these objectives are worth investing limited public monies.</t>
  </si>
  <si>
    <t>Head of the Charles Regatta began in 1965 and now attracts 12,000 athletes and 400,000 spectators annually.  This is widely regarded as the largest rowing event in the world..  In 1996, Governor William Weld jumped into the Charles River from a dock in a Lower Charles Basin to draw attention to river health.</t>
  </si>
  <si>
    <t>CRC&amp;apos;s educational activities and community engagement are primarily focused on ecosystem health, and fostering belonging on the Lower Charles, including volunteer activities, advocacy, events, and public art.</t>
  </si>
  <si>
    <t>The Lower Charles and its parks feature prominently in accounts of American History--from pre-colonial periods to the current day.</t>
  </si>
  <si>
    <t>Pittsburgh, PA</t>
  </si>
  <si>
    <t>4261000</t>
  </si>
  <si>
    <t>Pittsburgh Parks Conservancy</t>
  </si>
  <si>
    <t>City of Pittsburgh Parks Tax Trust Fund - tax for property owners specific to investment monies for the operations/maintenance of the parks. The PPC does not directly receive these funds for operations but has secured funds in support of capital projects.</t>
  </si>
  <si>
    <t>Schenley Park / Schenley Plaza &amp; Visitor&amp;apos;s Center, Frick Environmental Center, Mellon Square Park, Baxter Park: Programs and events in support of community and businesses</t>
  </si>
  <si>
    <t>Director of Marketing &amp; Communications deploys multiple, ongoing and consistent marketing strategies (website, social media, newsletters, seasonal and annual reports) to promote the City of Pittsburgh and it&amp;apos;s parks ecosystem.</t>
  </si>
  <si>
    <t xml:space="preserve">Indirectly through environmental education - Highschool Urban Ecostewards Programs. Work closely with partner agencies to advance awareness for youth interested in conservation, environmental stewardship, etc. </t>
  </si>
  <si>
    <t>Contract with partner agency to promote the development of individual&amp;apos;s interest and skills for re-entry into the workforce.</t>
  </si>
  <si>
    <t>Capital projects build-in stormwater management best practices and are typically requirements (based on city code). Investments (general) make parks more accessible &amp; safer while also modernizing the city&amp;apos;s infrastructure and assets.</t>
  </si>
  <si>
    <t>Baxter Park - Homewood Community --- Park enhancement/rehabilitation and community activation efforts, alongside of the community groups/members have directly influenced (lessened) park incidents, crime and other activities.</t>
  </si>
  <si>
    <t xml:space="preserve">Parks Tax Trust Fund has established a &amp;quot;foundation&amp;quot; by which park projects can be better delivered, managed and maintained across all of the city&amp;apos;s parks. </t>
  </si>
  <si>
    <t>Capacity to dive deeper into the analysis and data respective to economic benefits realized through the Parks Tax revenue and other investments made across the ecosystem.</t>
  </si>
  <si>
    <t>Opening of Sensory Nature Trail: In May 2025 the Pittsburgh Parks Conservancy cut the ribbon on the Outdoor Discovery Space and Sensory Nature Trail, an accessible 1/3 mile trail loop in Frick Park that meets ADA guidelines for trails. The trail includes sensory experiences along the path such as a pebble harp and raised forest floor designed to engage all the senses and support an immersive experience in nature. The project is the first of its kind for Pittsburgh city parks helping people of all mobilities and abilities access and connect to nature. Also, Track Chair Pilot Program: Following the successful launch of the Sensory Nature Trail the Pittsburgh Parks Conservancy secured funding to obtain two electric-powered all-terrain wheelchairs, called Track Chairs, to launch a pilot program that enabled users of all ages to explore beyond the sensory nature trail and access several of the trails in Frick Park, Pittsburgh’s largest city park. </t>
  </si>
  <si>
    <t>The Frick Environmental Center serves as an environmental education hub for the PPC. The Center hosts visits by K-12 schools, offers over 200 public programs for families, and leads outreach and enrichment programming across the city in collaboration with afterschool and neighborhood summer camps.   Our work convers a range of topics including environmental science, ecological conservation, the mental health benefits of time spent in nature., green building sustainability, and workforce development. Program elements that connect directly to history and culture are:  Building tours of the Frick Environmental Center which includes substantial biographical information about our namesake, Henry Clay Frick and his daughter Helen Clay Frick. Our Neighborhood Roots outreach program engages elementary and middle school. This program prioritizes partnerships with youth serving organizations in low-income and minority communities with a goal of strengthening historical and cultural connections.</t>
  </si>
  <si>
    <t>The From Slavery to Freedom Garden is a public, educational space on the Frick Environmental Center campus that highlights the ways in which freedom seekers survived off the land, either during their perilous journeys northward, or as pre and post emancipation farmers. The garden is a public space inviting people to use their senses, taste things off the vine, and learn about the foraging skills that were required of freedom seekers as they navigated the forest, meadows, and swamps on their own or in between stations along the Underground Railroad.  Additionally, PPC educators host activities in the garden with summer campers and school groups and offer presentations to community groups and local garden clubs. Presentations focus which plants were used for food and medicine and their reliance on the oral tradition to share information about plants and passages to freedom. This past year PPC hosted the 2nd Annual Freedom Harvest Celebration which highlights the garden and FEC campus.</t>
  </si>
  <si>
    <t>There has been some hesitancy to make large purchases or long term commitments (e.g. hire FT staff)  And that while no foundation funding has been denied, some typical grants have been delayed, as the priorities of the funders themselves shift. The timing of payments and some uncertainty around program continuation also persists, though to-date, we&amp;apos;ve been able to continue the work as planned. City of Pittsburgh may have had to curtail some work which could impact their ability to collaborate and jointly execute.</t>
  </si>
  <si>
    <t>We have lost partners (community-based organizations, other public agencies, businesses, etc.) who have had to stop working with us on parks/rec initiatives due to changes in the federal funding and policy environment; Other - please describe in comments below</t>
  </si>
  <si>
    <t>Metro Regional Parks and Nature (within Portland)</t>
  </si>
  <si>
    <t>While the primary aim of our program is conservation of land, water, and wildlife, the area benefits from tourism spending based on the prevalence of nature in the metro area.</t>
  </si>
  <si>
    <t>We lease a restaurant space on the Glendoveer Golf Course and Nature Trail property to a local brewpub and support local small businesses through catering at events held at our parks.</t>
  </si>
  <si>
    <t>The prevalence of nature in and around the city is utilized in marketing of Portland&amp;apos;s quality of life, but we are not directly involved in these efforts as our program&amp;apos;s primary focus is conservation.</t>
  </si>
  <si>
    <t>Our Community Investments team manages a portfolio of grants and community partnership funds that contributes funding to local groups focused on youth workforce development and nature-focused youth projects that help build skills.</t>
  </si>
  <si>
    <t>Through our Community Investments team, we have contributed millions of dollars in grants to community groups focused on marginalized communities and restorative justice.</t>
  </si>
  <si>
    <t>One primary aim of our program is to reduce stormwater runoff by investing in the preservation of wetlands.  However, we are not directly connected to the city and our main aim is not in reducing costs, but in better environmental outcomes.</t>
  </si>
  <si>
    <t>All Metro capital projects participate in the Construction Career Pathways program (https://www.oregonmetro.gov/what-metro-does/connecting-regional-priorities/advancing-equity/construction-career-pathways).</t>
  </si>
  <si>
    <t>The opening of Nature Parks near the city and the ability to market a large amount of park land to potential residents and visitors is what resonates most with leaders in the community.</t>
  </si>
  <si>
    <t>The cost of maintenance and operational staff required to operate a system that continues to grow in size is the biggest barrier that we face as the economic benefits can&amp;apos;t always directly be traced back to our program as a regional government.</t>
  </si>
  <si>
    <t>On May 30th, 1948 the railroad embankment separating Smith Lake from Vanport City, a WWII era housing development and Oregon&amp;apos;s second largest city at the time, collapsed under the strain of severe spring snowmelt.  Water from the lake and the Columbia River destroyed the city leaving its 18,500 residents, nearly a third of whom were African American, homeless and killed 15 people.  The City of Portland, in coordination with the Red Cross and other local organizations, worked to feed and house residents affected by the flood.  The decision is made to not rebuild Vanport leaving its residents without permanent housing for years.</t>
  </si>
  <si>
    <t>While our park sites are not primarily focused on historic or cultural preservation, we do have a number of historic cemeteries in our catalog across the city where we work with families and historic preservation societies to tell stories of the history and culture of the region through monuments and programming.  Many local historical figures are buried in these cemeteries.</t>
  </si>
  <si>
    <t>Our Community Education and Stewardship (CES) Team engages and educates communities across our parks. CES intentionally co-creates experiences with community partners to foster long-term relationships and sustained engagement with Metro’s parks and natural areas. CES offers restoration activities, guided tours, student field trips, and leadership programs. Many site-based programs blend cultural traditions with hands-on stewardship, including activities such as ivy weaving, basketmaking, and blackberry papermaking using materials gathered from park sites. Through place-based education, youth learn local history and develop deeper relationships with the land, including programs connected to the history of Vanport at Smith &amp; Bybee Wetlands. Programs often include cultural sharing and affinity-based nature outings, helping youth experience parks as places where culture, history, and community identity are recognized, valued, and celebrated.</t>
  </si>
  <si>
    <t>Historic cemeteries are part of our portfolio, and our Community Education and Stewardship (CES) Team builds relationships with local historians and collaborates with historical societies and community leaders to learn and share the stories embedded in Metro’s historic cemeteries. One example, Lone Fir Cemetery, is Portland’s second-largest arboretum and a site where many of the city’s earliest residents are laid to rest, including Chinese railroad workers, some of the first Black residents in Oregon, individuals incarcerated at the Oregon State Mental Hospital, and many others. Hands-on tending and headstone cleaning activities deepen participants’ understanding of and connection to these culturally significant places, fostering care, reflection, and stewardship.</t>
  </si>
  <si>
    <t>Uncertainty in long-term planning and increased costs</t>
  </si>
  <si>
    <t>Woodall Rogers Park Foundation (Klyde Warren Park)</t>
  </si>
  <si>
    <t>Western New York Land Conservancy</t>
  </si>
  <si>
    <t>Des Moines, IA</t>
  </si>
  <si>
    <t>1921000</t>
  </si>
  <si>
    <t>Parks Area Foundation</t>
  </si>
  <si>
    <t>Many developers are purchasing/interested in the areas around Riverview for future development</t>
  </si>
  <si>
    <t>We are seeing a major growth in our local business district and neighborhoods in conjunction with InvestDSM and other non profits through the city but we like to hope Riverview sparked a lot of this growth</t>
  </si>
  <si>
    <t xml:space="preserve">ROR supports 6-8 food vendors each event and many of the other events bring in local vendors and food trucks </t>
  </si>
  <si>
    <t>Every person that comes down to ROR notes how beautiful this park is and they tell a friend and so on and so on and so on.</t>
  </si>
  <si>
    <t>The urban dreams program has doubled each year they have been involved with ROR to the point last year they had to turn some kids away.  The youth are taking ownership in the park that is in their backyard and it has shown in the drastic drop in vandalism</t>
  </si>
  <si>
    <t>The vandalism compared to previous years has dropped tremendously in the last couple years but I attribute that to the higher use of the park!!!</t>
  </si>
  <si>
    <t xml:space="preserve">Our ROR events are all inclusive, family and budget friendly events that bring all sorts of people into our neighborhood.  The benefits are unmeasurable on the relationships that are built during these happy times in our Park </t>
  </si>
  <si>
    <t>Sponsorships...everyone is broke right now but we will cut some costs and continue as we have been to bring people together and grow our community relations</t>
  </si>
  <si>
    <t>The old Riverview Amusement park ran for almost a decade in our park, we currently host ROR every summer with 8-9 events</t>
  </si>
  <si>
    <t>We partner with Urban Dreams to get our youth involved at each of our events</t>
  </si>
  <si>
    <t xml:space="preserve">We have placards at the entrance of the park showcasing the history of Riverview </t>
  </si>
  <si>
    <t>Our focus will be on reducing costs and lowering budgets as families just don&amp;apos;t have the extra money to spend like they used to!</t>
  </si>
  <si>
    <t>Boise, ID</t>
  </si>
  <si>
    <t>PS1608830</t>
  </si>
  <si>
    <t>Boise Parks and Recreation</t>
  </si>
  <si>
    <t>Local leaders (River of Jewels Parks), Genocide (Wassmuth Center for Human Rights)</t>
  </si>
  <si>
    <t>Lost America Corp employees and federal funding which was used for trail maintenance.</t>
  </si>
  <si>
    <t>Friends of the Fort Worth Nature Center &amp; Refuge, Inc.</t>
  </si>
  <si>
    <t>A study from Trust for Public Land that Fort Worth ranked very low state-wide on the index of urban green spaces in Texas.</t>
  </si>
  <si>
    <t>Making Fort Worth attractive to new residents, requires more green space and visibility.</t>
  </si>
  <si>
    <t xml:space="preserve">All of the competition for City funding, as well as our location feeling on the &amp;quot;outskirts&amp;quot;. </t>
  </si>
  <si>
    <t>One of our founders, Murray James, passed away and left an endowment to be used solely for the Fort Worth Nature Center &amp; Refuge.</t>
  </si>
  <si>
    <t>We have a new backpack program with field guides and tools for young families to check out.</t>
  </si>
  <si>
    <t xml:space="preserve">We have an amazing collection of Civilian Conservation Corps facilities scattered around the property. </t>
  </si>
  <si>
    <t>Uncertainty in long-term planning as what affect public funding will be impacted on the local level</t>
  </si>
  <si>
    <t>Orlando, FL</t>
  </si>
  <si>
    <t>1253000</t>
  </si>
  <si>
    <t>Orange County Parks and Recreation Division (within Orlando)</t>
  </si>
  <si>
    <t xml:space="preserve">Marks Street Senior Recreation Center began as an elementary school in 1925 and the building was transferred to Parks and Recreation in 1989. </t>
  </si>
  <si>
    <t>Friends of Hudson River Park - Hudson River Park</t>
  </si>
  <si>
    <t>Hudson River Park significantly raises property values but is NOT in a special assessment district</t>
  </si>
  <si>
    <t>Hudson River Park attracts tourists through Intrepid Museum, Circle Line, NY Ferry Terminal, Little Island, Pier 57/Market57, and major events such as HYROX, fashion week, wine and food festival, movie shoots</t>
  </si>
  <si>
    <t>Hudson River Park is a key component of quality of life for residents along its 4 miles of west side commercial and residential development</t>
  </si>
  <si>
    <t>STEM program college internships in marine science</t>
  </si>
  <si>
    <t>The park does not use NYC parks and recreational resources for operations. It is financially self sufficient</t>
  </si>
  <si>
    <t>property values have sky rocketed in the 20 years since the park began rebuilding the waterfront along the west side</t>
  </si>
  <si>
    <t>People and unaware of the park&amp;apos;s economic operating model and assume that it is supported by the city&amp;apos;s parks department (which it is not). And, most New Yorkers still do not recognize the name: Hudson River Park. it is often called the Westside Hwy.</t>
  </si>
  <si>
    <t>walking tours connected to waterfront history, nature and marine science; the park is also involved in celebrations including OpSail, July 4 fireworks, America&amp;apos;s 250 anniversary, Henry Hudson &amp;apos;discovery&amp;apos; anniversary</t>
  </si>
  <si>
    <t>School field trips</t>
  </si>
  <si>
    <t>maritime history</t>
  </si>
  <si>
    <t>reduction in science program funding to our partner, Hudson River Park Trust</t>
  </si>
  <si>
    <t>New York State Department of Environmental Conservation (within New York City)</t>
  </si>
  <si>
    <t>Friends of the Conservatory (Volunteer Park)</t>
  </si>
  <si>
    <t>Holiday in the Park, Pride in the Park</t>
  </si>
  <si>
    <t xml:space="preserve">Big Day of Play </t>
  </si>
  <si>
    <t>District of Columbia Green Spaces Alliance, DBA Green Spaces for DC</t>
  </si>
  <si>
    <t>Jacksonville Parks, Recreation, and Community Services Department</t>
  </si>
  <si>
    <t>downtown waterfront park development/renovations - major Capital Improvement Program project funding</t>
  </si>
  <si>
    <t>First Wednesday Art Walk, Riverside Arts Market, Jax Melanin Market, Mayport Waterfront Market, food trucks, planned cafes</t>
  </si>
  <si>
    <t>Jacksonville Resilience Plan</t>
  </si>
  <si>
    <t>CPTED &amp; youth programming: after school, Teen Warehouse, Summer Night Lights</t>
  </si>
  <si>
    <t>Multiple downtown waterfront park development/renovations projects have been funded in recent years and some recently completed which will transform the waterfront and downtown experience.</t>
  </si>
  <si>
    <t>Great Fire of 1901, Axe Handle Saturday (1960 Civil Rights violence)</t>
  </si>
  <si>
    <t>historic markers, park programs, and intentional park design to tell stories</t>
  </si>
  <si>
    <t>local leaders, Great Fire of 1901, American Revolution, Civil War, African-American history (silent films, athletes/sports venues, Civil Rights leaders, etc.)</t>
  </si>
  <si>
    <t>American Rivers California Central Valley</t>
  </si>
  <si>
    <t>St. Paul, MN</t>
  </si>
  <si>
    <t>2758000</t>
  </si>
  <si>
    <t>Minnesota DNR Division of Parks and Trails (within St. Paul) - only undeveloped land,</t>
  </si>
  <si>
    <t>Madison, WI</t>
  </si>
  <si>
    <t>5548000</t>
  </si>
  <si>
    <t>Madison Parks Division</t>
  </si>
  <si>
    <t>Olbrich Botanical Gardens (partially funded through local Room Tax), Community &amp; Street Use Events, Breese Stevens Field, Warner Park</t>
  </si>
  <si>
    <t>Carts in Parks Program, Olbrich Biergarten, Madison Boats, Parks Alive vendors, Olbrich Botanical Gardens events, Garver Feed Mill</t>
  </si>
  <si>
    <t>Destination Madison</t>
  </si>
  <si>
    <t>Operation Fresh Start, Kids Need Opportunity at Warner (KNOW) program at Warner Park Community Recreation Center</t>
  </si>
  <si>
    <t>Imagination Center (combining public library and park facilities)</t>
  </si>
  <si>
    <t>Parks Alive programming, KNOW Program at WPCRC, Galaxy Park Improvements</t>
  </si>
  <si>
    <t xml:space="preserve">Olbrich Botanical Gardens, Breese Stevens Field, Mallards Baseball </t>
  </si>
  <si>
    <t>Staffing &amp; funding for doing local analysis</t>
  </si>
  <si>
    <t>Establishment of Park and Pleasure Drive Association</t>
  </si>
  <si>
    <t xml:space="preserve">Volunteer-led outings that promote history and natural resources of park system.  Creation of recently approved Vilas Park Cultural Resource Plan. </t>
  </si>
  <si>
    <t>Ho-Chunk Nation Effigy Mounds and various archaeological resources; Evidence of Ice Age via the Ice Age Trail connections; Confederate Rest at Forest Hill Cemetery; Madison Park &amp; Pleasure Drive and naming of parks after founders of the MPPDA now the current park system</t>
  </si>
  <si>
    <t xml:space="preserve">Several grants have been canceled or indefinitely suspended that would have been appropriate for major, high-profile Capital Projects.  Instead of being able to pursue this funding, initial phases of the project have had to be scaled back, timing of future phases is less certain, and other funding sources must be sought. </t>
  </si>
  <si>
    <t>Dallas Park and Recreation Department</t>
  </si>
  <si>
    <t>Hillcrest Village Green</t>
  </si>
  <si>
    <t>Fair Park</t>
  </si>
  <si>
    <t>Klyde Warren Park - 6.1 Billion of value since construction</t>
  </si>
  <si>
    <t>all parks</t>
  </si>
  <si>
    <t>Summer hiring</t>
  </si>
  <si>
    <t>Fresh Start Initiative</t>
  </si>
  <si>
    <t>all parks in floodplains</t>
  </si>
  <si>
    <t>Forest Audelia Park, South Oak Cliff Renaissance Park</t>
  </si>
  <si>
    <t>We feel we have made that case successfully</t>
  </si>
  <si>
    <t>Centennial exposition of Texas at Fair Park, German prisoners of war at White Rock Lake, as well as all of the WPA and CCC works throughout the park system</t>
  </si>
  <si>
    <t>For Q6) Not sure of the exact amount, but dozens</t>
  </si>
  <si>
    <t>Lot of story telling associated with the WPA projects in parks. Also Freedman&amp;apos;s Cemetary, Dealey Plaza - JFK Assasination</t>
  </si>
  <si>
    <t>Presidio Trust</t>
  </si>
  <si>
    <t>For thousands of years, the lands at the Golden Gate were the territory of the Yelamu, a local tribe of the Ramaytush Ohlone peoples of the San Francisco Peninsula, who still have a presence here today.  In 1776, the same year the United States was founded, Spain built a military fort – a “presidio” – overlooking what today is called San Francisco Bay. The San Francisco Presidio was operated as a military post by Mexico from 1822 until 1846, when the United States Army took it over after winning the Mexican-American War.  Given its history, architecture and beautiful landscapes, the Presidio was declared a National Historic Landmark District in 1962, recognized by the federal government for its significance to American history and culture.</t>
  </si>
  <si>
    <t>The Presidio – along with the entire Golden Gate National Recreation Area – is a classroom where young people can have experiences that grow their minds and expand their horizons. A variety of opportunities are offered by the Presidio Trust, the National Park Service, and Golden Gate National Parks Conservancy.  A very popular experience is youth group visits to Presidio Tunnel Tops, where kids can play and discover at the Outpost playground and the Field Station. Wrap up a day of fun with lunch at the Outpost Meadow Picnic Area.   Additionally, teachers and youth group leaders can bring their kids to the Presidio for self-guided adventures, from nature hikes to museum field trips guided by resources for teachers.</t>
  </si>
  <si>
    <t>The Presidio was an important military post. It played a role in every major American conflict from the Civil War through Desert Storm. Generations of soldiers served here, and many are buried in the Presidio at the San Francisco National Cemetery.</t>
  </si>
  <si>
    <t>Sacramento, CA</t>
  </si>
  <si>
    <t>PS0664000</t>
  </si>
  <si>
    <t>Department of Youth, Parks, and Community Enrichment</t>
  </si>
  <si>
    <t>CIM is permitted through Special Events Permit</t>
  </si>
  <si>
    <t>Food Truck Special events in parks. (Garcia Bend, Tahoe, Glenn Hall)</t>
  </si>
  <si>
    <t>Increased Marketing efforst on social platforms like Instagram and Facebook.</t>
  </si>
  <si>
    <t>L&amp;L, Lifegaurds, Jr Rec Aide, Prime Time Teen, Young Leaders of Tommorow</t>
  </si>
  <si>
    <t>Youth Program Scholarship Fund and Sports Field Fee waiver/reduction</t>
  </si>
  <si>
    <t>The YPSF program and sports field fee waiver as allowed program participation to rise and enrollment into alll youth sports to increase.</t>
  </si>
  <si>
    <t>Aging facilities and infrastructure</t>
  </si>
  <si>
    <t>Camp Sacramento opened in 1921; 1966 Highway 99 is completed, cutting of customers from Oak Park’s thriving commercial districts.</t>
  </si>
  <si>
    <t>4) 3: There are multiple community centers and Camp Sacramento that are deemed historical sites and are maintained and preserved as such.</t>
  </si>
  <si>
    <t xml:space="preserve">Community Centers and park spaces serve as locations citywide to host multicultural and historical special events and classes with local community based organizations. </t>
  </si>
  <si>
    <t>Many recreation facilities and parks are named after influential local leaders in Sacramento.</t>
  </si>
  <si>
    <t>identifying funding to address future park improvements, development, and maintenance</t>
  </si>
  <si>
    <t>Friends of Patterson Park</t>
  </si>
  <si>
    <t xml:space="preserve">Major Park events </t>
  </si>
  <si>
    <t xml:space="preserve">Park events and business bordering the park </t>
  </si>
  <si>
    <t xml:space="preserve">New neighbor morning programs and other programming </t>
  </si>
  <si>
    <t>Youthworks</t>
  </si>
  <si>
    <t>Youth recreation programming, basketball court renovation project</t>
  </si>
  <si>
    <t xml:space="preserve">Vendors selling at major park events like Winter Lights, Lantern Parade, Kite Fest, Fiesta Baltimore, Concerts and many others. </t>
  </si>
  <si>
    <t>Permitting costs are a challenge for many smaller organizations</t>
  </si>
  <si>
    <t>Patterson Park was the site of the Battle of Hampstead Hill during the War of 1812</t>
  </si>
  <si>
    <t xml:space="preserve">Pulaski Monument </t>
  </si>
  <si>
    <t xml:space="preserve">Through arts and cultural events, partnerships with National Parks Service, Baltimore National Heritage Area, Baltimore Heritage, and cultural/seasonal celebrations. </t>
  </si>
  <si>
    <t xml:space="preserve">Southeast Baltimore and Patterson Park has long-served as the city&amp;apos;s immigrant hub. We tell stories about the contributions of immigrants through programming, events, and interpretive signage. </t>
  </si>
  <si>
    <t>Polk County Conservation Board</t>
  </si>
  <si>
    <t>Uncertainty and closure of specific programs</t>
  </si>
  <si>
    <t>Black Urban Farmers Association</t>
  </si>
  <si>
    <t xml:space="preserve">For Cesar Chavez Day we led a group of 200 volunteers from Stockton Service Corps and four Americorps Programs to support the preservation and positive impact on our farm. Volunteers helped restore the entire farm as well as mail letters of support to farmworkers. We also helped sponsor with Nopal 15 families facing food insecurity in Stockton. </t>
  </si>
  <si>
    <t>We offer pathways to learn how to grow pesticide free fruits and vegetables, promoting the benefits of a plant based diet highlighting the African American tradition. These pathways include our 4th Saturday Volunteer Days, Youth Group Volunteer Days, Corporate Volunteer Days, and youth pursuing higher education and personalized volunteer roles based on their studies, major, and school requirement (students from UOP, Delta, and Sacramento State).</t>
  </si>
  <si>
    <t xml:space="preserve">We share the history of black farmers, African American tradition and cuisine. </t>
  </si>
  <si>
    <t>Uncertainty in long term planning</t>
  </si>
  <si>
    <t>Waterloo Greenway Conservancy</t>
  </si>
  <si>
    <t>It is expected that Waterloo Greenway will increase property values within walking distance of the project. Increased values are captured through the Waller Creek TIF (Tax Increment Financing) to support a portion of the capital project construction.</t>
  </si>
  <si>
    <t>We invite local artisans, vendors, nonprofits, and small businesses to participate in our community events, including 25 vendors at Día de los Muertos and 100 vendors at the Front Market. Both events were two days long and free to attend.</t>
  </si>
  <si>
    <t>We market the wonderful benefits of our park spaces and our community programming throughout the year in local publications through print, online, and social media collaboration, as well as community engagement efforts throughout Austin.</t>
  </si>
  <si>
    <t>We&amp;apos;ve hosted 5 summer college interns since Waterloo Park opened in 2021</t>
  </si>
  <si>
    <t>We provide park spaces, programming, and green infrastructure, while engaging philanthropic donors to support the project and its many benefits. A biofiltration pond, built with support from the U.S. Army Corps of Engineers, improves water quality.</t>
  </si>
  <si>
    <t>The site is staffed 24/7, and all staff have been trained to engage with visitors and to deescalate tense situations.</t>
  </si>
  <si>
    <t>Waterloo Greenway generates economic benefits for the city through programming, concerts, and beautifully designed gathering spaces. Community leaders and business owners recognize the value of such investments in public space and community engagement.</t>
  </si>
  <si>
    <t>Expanding our reach and connecting more with diverse audiences.  Finding ways to coordinate with other large-scale public infrastructure projects (that are happening simultaneously) and to create shared benefits for the entire community.</t>
  </si>
  <si>
    <t>From the 1930s to the 1970s, displacement, along Waller Creek, of working-class families who lived there and family-owned businesses that reflected the communities they served, as larger, commercial enterprises moved in. However, their cultural contributions remain an important part of our city’s character.  Destructive flood events repeatedly made life dangerous for the people who lived and worked near the creek, notably the 1915 flood. In 1999, the City of Austin, with local partners, planned the Waller Creek Tunnel, which now moves floodwaters safely under downtown, allowing the area to flourish. Waterloo Greenway’s mission includes revitalizing and renewing these special places while honoring the stories of those who came before us through park interpretive signage, website information, programming, and more.</t>
  </si>
  <si>
    <t>We share historical and cultural information on our website and park signage, as well as through park tours and an interactive chatbot texting program which features history and park facts</t>
  </si>
  <si>
    <t>Waterloo Greenway Conservancy often reflects on and honors its historical and cultural meaning in downtown Austin. Diverse communities shaped the landscape of Waller Creek over hundreds of years, including Indigenous Peoples; recently freed African Americans; and German, Swedish, Mexican, Lebanese, and Chinese immigrants. Displacement is a thread that runs throughout the history of this area, including in the 1930s and 1970s when many of these communities were forced out due to urban renewal projects. Waterloo Greenway Conservancy embraces the stories about the lives lived along Waller Creek including family life, recreation, and businesses that filled the area. We are committed to reclaiming these spaces and making Waterloo Greenway a place for ALL of Austin to enjoy.</t>
  </si>
  <si>
    <t>We are still assessing our organization&amp;apos;s response to the change.</t>
  </si>
  <si>
    <t>Toledo, OH</t>
  </si>
  <si>
    <t>3977000</t>
  </si>
  <si>
    <t>Toledo Department of Parks &amp; Youth Services</t>
  </si>
  <si>
    <t>Laredo, TX</t>
  </si>
  <si>
    <t>4841464</t>
  </si>
  <si>
    <t>Laredo Parks and Recreation Department</t>
  </si>
  <si>
    <t>Historic Oakland Foundation - Oakland Cemetery</t>
  </si>
  <si>
    <t>Oakland Cemetery</t>
  </si>
  <si>
    <t xml:space="preserve">Capturing the Spirit of Oakland </t>
  </si>
  <si>
    <t>Extensive markets and food truck activations</t>
  </si>
  <si>
    <t>An island of tranquility in the heart of the city</t>
  </si>
  <si>
    <t>Youth Landscape &amp; Hardscape Team program in year 3</t>
  </si>
  <si>
    <t>Bioretention system reducing stormwater impact</t>
  </si>
  <si>
    <t xml:space="preserve">Significant </t>
  </si>
  <si>
    <t>Oakland is driving significant tourism and local dollars</t>
  </si>
  <si>
    <t>Inadequate data</t>
  </si>
  <si>
    <t>Oakland Cemetery is the final resting place of 70,000 atlantans including Mayor Maynard Jackson and musician Kenny Rogers</t>
  </si>
  <si>
    <t>Extensive youth programming including field trips, camp programs, and a workforce development program</t>
  </si>
  <si>
    <t>American History from 1800 to the present</t>
  </si>
  <si>
    <t>El Paso, TX</t>
  </si>
  <si>
    <t>4824000</t>
  </si>
  <si>
    <t>El Paso Parks and Recreation Department</t>
  </si>
  <si>
    <t>Tax incremental zones were used to pay for the development of the Eastside Sports Complex</t>
  </si>
  <si>
    <t>WinterFest and use of our tails helps to boost tourism and spending in the area.  Not captured by special fund or tax.</t>
  </si>
  <si>
    <t xml:space="preserve">Winterfest does that with market and food truck village that happens 6-week long holiday celebration.  </t>
  </si>
  <si>
    <t>The City of El Paso issued a voter approved bond in 2012 and funds are being used to improve parks.</t>
  </si>
  <si>
    <t>The El Paso Parks and Recreation Department hosts the August Third Memorial that honors the victims of the 2019 mass shooting.  Parks and Rec offers sound bath mediation during the week of August third.</t>
  </si>
  <si>
    <t>Yes, the Parks and Recreation Department has &amp;quot;Park Partners&amp;quot; that volunteers who patrol the parks area and report any crime if needed.</t>
  </si>
  <si>
    <t xml:space="preserve">WinterFest is a 6-week long holiday celebration with food truck village and local market.  Leaders in the community strive for local businesses to participate and grow during this time. </t>
  </si>
  <si>
    <t xml:space="preserve">Maintance buget is less than 1% of the total budget for the city.  This is our largest barrier to maintain and grow our park system.  </t>
  </si>
  <si>
    <t xml:space="preserve">We are having our annual holiday celebration, WinterFest.  This event is hosted by the Parks and Recreation Department and has been nominated for Newsweek&amp;apos;s Readers&amp;apos; Choice Award.  </t>
  </si>
  <si>
    <t xml:space="preserve">Currently, there are signs in San Jacinto Plaza memorializing the historic moments.  Memorial Park also signage for information to the public.  Additionally, we are conducting our Parks and Recreation Master Plan that is engaging with residents of all ages.  </t>
  </si>
  <si>
    <t>We have our Mexican American Cultural Center (MACC) and Museum of History located on dedicated Parkland, Cleveland Square Park.  A few blocks down the street, there is historic San Jacinto Plaza that memorializes the meeting of President William Howard Taft and Mexican President Porfirio Diaz on Oct. 16, 1909.  San Jacinto is the heart of the City where several cultural events take place yearly.  On a seperate side of town, there is the August Third Memorial tha tis dedicated to the 23 lives lost on August 3, 2019 during a mass shooting at the Cielo Vista Walmart.  The park is near the site of the mass shooting where family members gathered in the aftermath.</t>
  </si>
  <si>
    <t>Less grant opportunities</t>
  </si>
  <si>
    <t>Friends of the High Line</t>
  </si>
  <si>
    <t xml:space="preserve">We are in the process of completing a more current study, but the last one completed in 2019 shows that the High Line has generated $1.4 Billion in real estate revenue overall, and $64M annually in tourism revenue for NYC. </t>
  </si>
  <si>
    <t xml:space="preserve">It is estimated that over a 30 year period, tourism to the High Line will generate $35million in sales and hotel tax revenue for NYC. </t>
  </si>
  <si>
    <t>Yes, we have a concession program here that is actives during the Spring, Summer, and Fall months.</t>
  </si>
  <si>
    <t xml:space="preserve">Tourism and Real Estate revenues have been the most impactful for the areas we serve. </t>
  </si>
  <si>
    <t xml:space="preserve">Value Capture - implementing structured, consistent reporting that provides accurate data that can be reviewed and tracked each year. We will begin a Strategic Plan process in 2026 that will explore this challenge further. </t>
  </si>
  <si>
    <t xml:space="preserve">Our full history can be found here: https://www.thehighline.org/history/ </t>
  </si>
  <si>
    <t>We have a Teen Fellows Program that aims to prepare NYC youth for a fulfilling, connected, and healthy future, with these objectives: Development of our city’s next generation of leaders through experiential learning and a sequential workshop curriculum, Employment opportunities at FHL that promote career exploration and build strong, transferable workplace skills, and SEL (social and emotional learning) via community engagement, peer-based supports, and mental health services.</t>
  </si>
  <si>
    <t>The High Line was once destined for demolition. Luckily, the community rallied together to repurpose it instead, creating the park you see today, for everyone to enjoy. It has since become a global inspiration for cities to transform unused industrial zones into dynamic public space</t>
  </si>
  <si>
    <t>Anaheim, CA</t>
  </si>
  <si>
    <t>0602000</t>
  </si>
  <si>
    <t>Orange County Parks (within Anaheim)</t>
  </si>
  <si>
    <t>Parks Alliance of Louisville, Inc.</t>
  </si>
  <si>
    <t xml:space="preserve">Jack O&amp;apos;Lantern Spectacular </t>
  </si>
  <si>
    <t>Blueprint 502 Urban Conservation Corps</t>
  </si>
  <si>
    <t xml:space="preserve">Host annual Alberta O. Jones Parks Day celebrating the life and legacy of civil rights civil rights pioneer Alberta O. Jones a </t>
  </si>
  <si>
    <t xml:space="preserve">Through year-round programming led in partnership with partners specializing in youth engagement. </t>
  </si>
  <si>
    <t xml:space="preserve">We elevate the life and legacy of Alberta O. Jones and discuss the historic flooding event in 2009 that flooded the area where the current park sits </t>
  </si>
  <si>
    <t xml:space="preserve">Staffing cuts, reduction in programming </t>
  </si>
  <si>
    <t>Raleigh, NC</t>
  </si>
  <si>
    <t>3755000</t>
  </si>
  <si>
    <t>Raleigh Parks, Recreation and Cultural Resources Department</t>
  </si>
  <si>
    <t>In the City of Raleigh for the past 5 years, one penny of real estate tax revenue has increased from $7.6 million in 2021 to $11 million in 2026.</t>
  </si>
  <si>
    <t>For the Dreamville Festival, according to the economic impact report by Angelou Economics released late 2025, the Festival contributed $145.9 million to the local County community.</t>
  </si>
  <si>
    <t>In addition to hosting arts and cultural markets and incorporating food trucks at parks and greenway sites, rentals and programs by patron groups engage catering businesses, supporting local food economy and enhancing the overall visitor experience.</t>
  </si>
  <si>
    <t>Raleigh Parks regularly showcase through multimedia our parks, greenways, diverse arts and cultural programming and events, and multimodal access and walkability to recreational amenities.</t>
  </si>
  <si>
    <t>Include programs focused on leadership development (e.g., Raleigh Youth Council), skill-building (e.g., digital camp), and job growth opportunities (e.g., Summer Youth Employment and junior counselor training).</t>
  </si>
  <si>
    <t>The City is committed to reducing recidivism and implementing restorative justice by encouraging dialogue, mentorship and skill-building opportunities. Social cohesion is one of the four guiding frameworks in the recently adopted Raleigh Parks System Plan</t>
  </si>
  <si>
    <t xml:space="preserve">Raleigh Parks invests in programs and activities to support physical, mental and social well-being. Raleigh Parks CIP provides budget on capital projects to incorporate environmental design measures. </t>
  </si>
  <si>
    <t>1-Capital projects incorporating CPTED practices; 2-Dedicated policing unit for parks and greenways; 3-Actively programming and regular maintenance; 4-Strong volunteer program, partnerships and community engagement.</t>
  </si>
  <si>
    <t>The Dreamville Festival at Dorothea Dix Park has had a substantial positive impact on local economic development sectors—including hotels, food and beverage, and transportation—aligning with the vision and strategic initiatives of community leaders.</t>
  </si>
  <si>
    <t>1-Capital budget to address deferred maintenance on aging facilities while simultaneously expanding the parks and greenway system. 2-Operating budget to ensure staffing and material resource capacity for expanding programs to accommodate population growth</t>
  </si>
  <si>
    <t>Dreamville Festival, which is one of the largest artist-run, Black-owned music festivals in the world. 2-day event, over 100,000 attendees in Raleigh’s Dorothea Dix Park</t>
  </si>
  <si>
    <t>Through classes, site tours, mobile tours, youth camps, on-site interpretive displays and exhibits.</t>
  </si>
  <si>
    <t>14. Programs and activities to help reduce healthcare costs associated with obesity, anxiety and social isolation. Environmental design measures, such as LEED certified facilities and GSI, to enhance the environment and reduce long-term energy cost.</t>
  </si>
  <si>
    <t>City history; Indigenous history; political history; struggles for freedom, equality, and citizenship; multiple histories related to race, class, and gender.</t>
  </si>
  <si>
    <t>Tariffs and their impact on the uncertainty of costs in construction.</t>
  </si>
  <si>
    <t>Cleveland Metroparks (within Cleveland)</t>
  </si>
  <si>
    <t xml:space="preserve">This is a benefit that we promote as an organization, but not for a specific park or initiative. </t>
  </si>
  <si>
    <t xml:space="preserve">This is project-specific, but it&amp;apos;s often a goal of projects to bolster things like stormwater functionality. </t>
  </si>
  <si>
    <t xml:space="preserve">This was a major focus in Cleveland Metroparks taking over of the Lakefront parks from the ODNR in 2013. Focused on making the parks &amp;quot;clean and safe&amp;quot;, and it completely shifted their use. </t>
  </si>
  <si>
    <t>Many of these benefits are outcomes that we hope for, but not necessarily always primary motivations (which are typically conservation and recreation). These are also documented in detail in our economic benefits study completed by TPL in 2018.</t>
  </si>
  <si>
    <t>Assuming management of the Lakefront parks in 2013 has resonated most in recent years, increasing quality of life, reducing crime, and increasing surrounding property values and neighborhood vitality.</t>
  </si>
  <si>
    <t>We are unique in that we often have great freedom in making our case, and have earned the trust of our residents. However, challenges will increase in the future given the current political environment (see Comment box below)</t>
  </si>
  <si>
    <t>Our 18 reservations are large, and often made up of several smaller &amp;quot;park&amp;quot; areas. Historic and cultural sites and interpretation are dotted throughout most if not all, so it&amp;apos;s difficult to quantify exact numbers for each of these categories.</t>
  </si>
  <si>
    <t>(For Q18) - There has been growing sentiment around the potential elimination of property taxes in Ohio--our main source of funding. Residents may soon need to choose between public services/parks, etc.</t>
  </si>
  <si>
    <t>Uncertainty in federal funding for long-term capital planning; Changes in federal funding have also influenced funding availability at the state level</t>
  </si>
  <si>
    <t>We have had funding rescinded for a specific park or recreation project;We have reduced staffing or been unable to fill vacancies to address the impact of lost federal funding to our or other agencies; Other - please describe in comments below</t>
  </si>
  <si>
    <t>Metroparks of the Toledo Area</t>
  </si>
  <si>
    <t>The Glass City Riverwalk and Middlegrounds Metropark have significantly contributed to increased property values along Toledo’s downtown riverfront corridor. These investments have catalyzed adjacent private development and housing rehabilitation, which l</t>
  </si>
  <si>
    <t>Biggest Week in American Birding (birding/programming), Solar Eclipse (programming)</t>
  </si>
  <si>
    <t>The Ice Skating Ribbon (outreach), and Toledo Pickle  Play (programming)</t>
  </si>
  <si>
    <t xml:space="preserve">Glass City River Walk Tours </t>
  </si>
  <si>
    <t>Metroparks’ Youth Conservation Corps introduces high school students from central-city schools to careers in natural resources, environmental science, and park operations. Participants receive paid employment, work boots, meals, and mentorship over an 8-w</t>
  </si>
  <si>
    <t>In partnership with Cherry Street Mission Ministries and other reentry organizations, Metroparks provides community service and volunteer opportunities that help returning citizens gain work experience, social connection, and a sense of purpose. These act</t>
  </si>
  <si>
    <t>Mercy and Metroparks NatureRX (mind, body and spirit health programming)</t>
  </si>
  <si>
    <t>Through intentional park activation and community programming, Metroparks has transformed formerly underutilized public spaces into vibrant, safe destinations. The Glass City Riverwalk and The Ribbon skating trail attract families and youth year-round, wh</t>
  </si>
  <si>
    <t xml:space="preserve">Biggest Week in American Birding is an annual event that we are able to capitalize on through our amazing parks and it well recieved by leaders. </t>
  </si>
  <si>
    <t>Metroparks Toledo continues to demonstrate clear community and economic benefits through revitalization projects, youth employment, and health-focused partnerships. However, our biggest barriers to making the economic case are: 1. Limited data systems and</t>
  </si>
  <si>
    <t xml:space="preserve">Middlegrounds Metropark sits on this historical convergance of the Miami and Erie Canal system and the Ohio and Pennyslvania Rail lines. This was considered nuetral ground from trouble making. Glass City Metropark was home to both the first water works plant in Toledo and Maumee Rolling Mills Steal plant. So overall we have transporation and industrial history. </t>
  </si>
  <si>
    <t xml:space="preserve">One is named for natural resources </t>
  </si>
  <si>
    <t>We work with local schools and especially 4th graders for Ohio this focuses on transportation history, canal history, industrial history</t>
  </si>
  <si>
    <t>Metroparks Toledo is committed to demonstrating that parks are not just amenities, but essential public infrastructure driving economic vitality, equity, and community well-being. Our work along the Glass City Riverwalk and within neighborhoods across Luc</t>
  </si>
  <si>
    <t xml:space="preserve">At Metroparks we have over 300 years of history to represent, so our themes revolve around the merging of natural and cultural resources to form historical events. We have the Battle Of Fallen Timbers as one of the most historically significant battles in regards to the formation of the United States. Our history includes, Native American, military, agricultural, transportation and industrialization as well as citizen action. </t>
  </si>
  <si>
    <t>Massachusetts Port Authority (within Boston)</t>
  </si>
  <si>
    <t>Oakland Parks and Recreation Foundation</t>
  </si>
  <si>
    <t>While proximity to well-maintained parks contributes to neighborhood desirability, Oakland does not currently capture  property value increases to park investments through a tax assessment district.</t>
  </si>
  <si>
    <t>Community events and programs may generate local spending, but are not formally tracked through special funds or dedicated taxes.</t>
  </si>
  <si>
    <t>Some parks support small businesses through a farmers market or pop-ups, however, these efforts are not structured as a formal small business incubation program.</t>
  </si>
  <si>
    <t>Parks contribute to Oakland’s overall quality of life and neighborhood appeal, but this impact is not tracked as an economic development outcome. Many parks are not vibrantly maintained by the City, neighborhood beautification is often led by volunteers</t>
  </si>
  <si>
    <t>Youth employment and skill-building occur through seasonal programs such as OPYRD’s Town Experience counselor-in-training program. These efforts provide early work experience but do not constitute a comprehensive workforce development pipeline yet.</t>
  </si>
  <si>
    <t>City parks and recreation programs are not currently be designed or evaluated for recidivism or restorative justice outcomes, as no formal data is available to confirm impact in this area.</t>
  </si>
  <si>
    <t xml:space="preserve">Oakland has volunteer programs for stormwater management through programs such as Adopt-a-Spot and Adopt-a-Drain, where residents and community groups help keep drains clear </t>
  </si>
  <si>
    <t>Increased park activation is shown to support safety and positive use of public space, but crime reduction outcomes are not systematically tracked in Oakland at this time.</t>
  </si>
  <si>
    <t>Park maintenance and activation would likely resonate most with community leaders as an economic benefit. Research data shows that well-maintained, active parks support local vitality, neighborhood vibrancy, and public safety and health.</t>
  </si>
  <si>
    <t>Two barriers include limited capacity to maintain and activate parks, a costly event permitting system, and the absence of systems to measure the economic and community health impacts of park and recreation investments.</t>
  </si>
  <si>
    <t>Notable history reflected in Oakland parks includes DeFremery Park, which served as a gathering place during Oakland’s Black Panther Party and broader community organizing; Peralta Hacienda Historical Park, which interprets Indigenous Ohlone history and the Mexican-era Rancho San Antonio foundational to Oakland’s origins</t>
  </si>
  <si>
    <t>Oakland strives to connect youth, to local history, culture, and outdoor experiences primarily through youth programs, community-led events, volunteer stewardship activities, and nonprofit partners. Much of this engagement occurs through OPYRD’s Town Experience program and, outside of that, relies on community partners.</t>
  </si>
  <si>
    <t xml:space="preserve">Oakland Parks and Recreation Foundation supports the parks but we do not operate them. </t>
  </si>
  <si>
    <t>Across Oakland’s park and recreation facilities, historic and cultural stories reflect Indigenous heritage; Mexican and 19th-century California history; civic development; labor and civil rights movements; and multicultural community voices and experiences.</t>
  </si>
  <si>
    <t xml:space="preserve">uncertainty and partners we depend on are defunded which makes our work more difficult. </t>
  </si>
  <si>
    <t>St. Louis Department of Parks, Recreation and Forestry</t>
  </si>
  <si>
    <t>Francis Park, Soulard Park</t>
  </si>
  <si>
    <t xml:space="preserve">St. Louis Agency for Training and Education </t>
  </si>
  <si>
    <t>Park Rangers patrol</t>
  </si>
  <si>
    <t>Jayson Tatum grew up using one of our rec centers and is now giving back</t>
  </si>
  <si>
    <t>Former Mayor, Aldermen</t>
  </si>
  <si>
    <t>St. Louis Parks do not get federal funding</t>
  </si>
  <si>
    <t>Chicago Department of Transportation</t>
  </si>
  <si>
    <t>Joint-Use Schools (within Chicago) -- All schools, Campus Parks, Space to Grow schools</t>
  </si>
  <si>
    <t>California Department of Parks and Recreation (within San Francisco)</t>
  </si>
  <si>
    <t>United Parks as One</t>
  </si>
  <si>
    <t>Urban League of Essex County/LISC</t>
  </si>
  <si>
    <t>Dumbarton Oaks Park Conservancy Inc - Dumbarton Oaks Park</t>
  </si>
  <si>
    <t>Dumbarton Oaks Park Conservancy LEAVE NO CHILD INSIDE PROGRAM</t>
  </si>
  <si>
    <t xml:space="preserve">Dumbarton Oaks Park Is The Woodland And Meadow Portion Of Mildred And Robert Wood Bliss&amp;apos; Original 53- Acre Dumbarton Oaks Estate. One Of The Finest Garden Designs In American Landscape History, It Is The Master Work Of Beatrix Farrand, America&amp;apos;s First Woman Landscape Architect.  In 1962, Robert Frost, Secretary Stuart Udall, Robert Zahniser, Justice William O. Douglas, And Chief Justice Earl Warren Gathered In Dumbarton Oaks Park To Commemorate 100 Years Of Henry David Thoreau. This Event, Which Served As A Backdrop To Udall&amp;apos;s Public Lobbying Of The Wilderness Act, Is A Humble Reminder Of Dumbarton Oaks&amp;apos;s Unique Place In The History Of The American Conservation Movement. </t>
  </si>
  <si>
    <t>Women who have played a key role in the development, maintenance and preservation of our national parks. Native Peoples</t>
  </si>
  <si>
    <t>Oakland Parks, Recreation &amp; Youth Development</t>
  </si>
  <si>
    <t>Yes - 7 programs.</t>
  </si>
  <si>
    <t>Yes - 6 programs.</t>
  </si>
  <si>
    <t>Yes - 5 programs.</t>
  </si>
  <si>
    <t>Yes - 4 programs.</t>
  </si>
  <si>
    <t>4 programs - Restorative Justice for Oakland Youth (RJOY),Oakland Unified School District Restorative Justice Program, City of Oakland Youth Commission Partnership, CROP – Creating Restorative Opportunities &amp; Programs</t>
  </si>
  <si>
    <t>Yes - Public works has a Resilience team and a stormwater team</t>
  </si>
  <si>
    <t>Yes - Partnerships with Oakland Police and Public Works as well as Measure DD and Measure Q</t>
  </si>
  <si>
    <t xml:space="preserve">The Oakland Parks and Recreation Foundation (OPRF) assists us in administering donations made to parsk and recreation centers. </t>
  </si>
  <si>
    <t>Shared Kitchens &amp; Co-Working Cafes Spaces like Forage Kitchen provide commercial kitchen access for food startups, while hubs like Impact Hub Oakland- Incubates small businesses through shared office space and networking.</t>
  </si>
  <si>
    <t>Food vendors often times don&amp;apos;t pay for permits to operate at Lake Merritt. We need to offer our parks and fields to entities that would lease and maintain them at market rates.</t>
  </si>
  <si>
    <t>We partnered with the Jordan Brand and Golden State Foundation to resurface 4 basketball courts.</t>
  </si>
  <si>
    <t xml:space="preserve">The Malonga Casquelourd Building is a historic performance and housing space. </t>
  </si>
  <si>
    <t>We have a program called Town Camp/Renamed the OPRYD Experience that teaches youth about Oakland history and culture.</t>
  </si>
  <si>
    <t xml:space="preserve">Another Publicly Funded Measure that is dedicated to Park improvements would be great. Or funds that employ Park Rangers. </t>
  </si>
  <si>
    <t>A number of our parks and some facilities are named after Oakland residents who were vital community members, councilmembers or gave their life for this country.</t>
  </si>
  <si>
    <t>ICE being deployed in our communities has decreased children and parents participation at our recreation centers.</t>
  </si>
  <si>
    <t>Lincoln Park Conservancy</t>
  </si>
  <si>
    <t>2002 Official dedication of the Lily Pool to Alfred Caldwell who originally created it in the 1930s. City of Chicago Office of the Mayor, 2003 Chicago Landmark Award for Preservation Excellence – Landscape Restoration (For the Alfred Caldwell Lily Pool). In 1989 we restored the “Standing Lincoln” monument including its granite exedra and plaza with the Chicago Park District. Project Awards:  Monument designated a Chicago Historic Landmark in 2001 American Society of Landscape Architects, Illinois Chapter – 1990 Public Recognition Award (Garden) Illinois Landscape Contractors Association – 1992 Gold Award for Commercial Landscape Construction (Garden)</t>
  </si>
  <si>
    <t>We work to involve community members in presentation and workshops about the history and culture of Lincoln Park, organize docent training classes which spreads knowledge about the history, culture and landscape of the Chicago area. We schedule events around the park&amp;apos;s holiday shows with activities for children such as pumpkin carving and decorating around the holidays and story time events to engage them in old stories and legends of the park and city. We hope to engage the youth more extensively in native areas such as seed collecting and the importance of pollinators in the near future.</t>
  </si>
  <si>
    <t>Stories are told about the founders and pioneers of Native prairie landscape architecture, Jens Jensen and Alfred Caldwell. Many other stories are told about the early philanthropists and architects that reshaped Lincoln Park in the19th century such as, named for its donor, the Eli Bates fountain serves as the centerpiece of the Lincoln Park Conservatory’s Formal Garden. Eli Bates (1806-1881) was a wealthy Chicago businessman who designated funds in his will to create the fountain. Renowned Victorian architects Joseph Silsbee designed all the exhibit houses while M.E. Bell assisted Silsbee and designed the greenhouses and horse stables. The conservatory was built in stages. The Palm House was the first to open to the public in 1892. The other exhibit houses (Fern, Orchid, Show) were completed between 1892 and 1895.</t>
  </si>
  <si>
    <t xml:space="preserve">Des Moines Parks and Recreation Foundation d/b/a Friends of Des Moines Parks </t>
  </si>
  <si>
    <t>While it is certainly an intended benefit of the work to improve access and quality of our park system, we are not currently tracking these measures.</t>
  </si>
  <si>
    <t>Woodland Cemetery has received national recognition for the self-guided QR code tour that shares vignettes about individuals and families buried there. A book has also been written about the history and significance of the people buried here.</t>
  </si>
  <si>
    <t xml:space="preserve">Several parks display historical signage about the park or namesake to educate park visitors on the significance of the naming and person. </t>
  </si>
  <si>
    <t>During the Wreaths Across America event, historical stories are shared of veterans who served in World and Civil Wars.</t>
  </si>
  <si>
    <t>The City budget has decreased the dollars to the parks budget which in turn impacts the programs, project scope and negatively impacts long-term planning. While our agency isn&amp;apos;t directly impacted, we support the Des Moines Park and Recreation Department and these changes greatly impact their work.</t>
  </si>
  <si>
    <t>We have lost partners (community-based organizations, other public agencies, businesses, etc.) who have had to stop working with us on parks/rec initiatives due to changes in the federal funding and policy environment;None - but anticipate an impact on the upcoming fiscal budget</t>
  </si>
  <si>
    <t>Great Parks Forever</t>
  </si>
  <si>
    <t>Great Parks of Hamilton County (within Cincinnati)</t>
  </si>
  <si>
    <t>Food trucks at Holidays on the Farm and other special events</t>
  </si>
  <si>
    <t>Green Team with Groundworks</t>
  </si>
  <si>
    <t>Pioneer Days annual event, Hispanic Hertitage Festival annual event</t>
  </si>
  <si>
    <t>Pioneer Days, Hispanic Heritage Festival, Shawnee Tribe, Whitewater Shaker Village, Heritage Village</t>
  </si>
  <si>
    <t>Forest Park Forever - Forest Park</t>
  </si>
  <si>
    <t>Tourism and attracting / retaining talent in the Saint Louis region,</t>
  </si>
  <si>
    <t>Data collection</t>
  </si>
  <si>
    <t>1904 World&amp;apos;s Fair and complete renovation of Forest Park</t>
  </si>
  <si>
    <t>Partnership connections with cultural institutions within the Park.</t>
  </si>
  <si>
    <t>Our partners at Missouri History Museum tell the history of the Park and the region.</t>
  </si>
  <si>
    <t>Concerns around tax policies related to charitable giving.</t>
  </si>
  <si>
    <t>Miami-Dade County Parks, Recreation and Open Spaces Department</t>
  </si>
  <si>
    <t>Parks Foundation of Miami-Dade, Inc.</t>
  </si>
  <si>
    <t>Friends of the Parks and Trails of St. Paul and Ramsey County</t>
  </si>
  <si>
    <t>Long Beach, CA</t>
  </si>
  <si>
    <t>0643000</t>
  </si>
  <si>
    <t>Partners of Parks</t>
  </si>
  <si>
    <t>Fairmount Heights Neighborhood Association/Fairmount Green Spaces</t>
  </si>
  <si>
    <t xml:space="preserve">400 volunteers to build original Kaboom park, National Night Out 2022, Annual Collab w/Rutgers Community Service Day  </t>
  </si>
  <si>
    <t>Urban League of Essex founded 1917 by Wm. Ashby, Wiss scissor factory founded 1848 -1976 and was world&amp;apos;s largest supplier in 1914,</t>
  </si>
  <si>
    <t>The Great Rivers Greenway District (within St. Louis)</t>
  </si>
  <si>
    <t xml:space="preserve">Western Pennsylvania Conservancy - </t>
  </si>
  <si>
    <t xml:space="preserve">All our community gardens </t>
  </si>
  <si>
    <t>Urban street tree work</t>
  </si>
  <si>
    <t>Battery Park City Parks Conservancy</t>
  </si>
  <si>
    <t>Los Angeles Neighborhood Land Trust</t>
  </si>
  <si>
    <t>Eight</t>
  </si>
  <si>
    <t>We incorporate historically-relevant art and murals into our parks</t>
  </si>
  <si>
    <t xml:space="preserve">We are incorporating a Sleepy Lagoon Memorial into our renovation of Maywood Riverfront Park. Our park Unidad also has the largest Filipino-American mural in the US. </t>
  </si>
  <si>
    <t>uncertainty in long-term planning</t>
  </si>
  <si>
    <t>Circuit Trail Conservancy DBA The Loop Dallas</t>
  </si>
  <si>
    <t>New Jersey Division of Parks and Forestry (within Jersey City)</t>
  </si>
  <si>
    <t>Riverside, CA</t>
  </si>
  <si>
    <t>0662000</t>
  </si>
  <si>
    <t>City of Riverside Parks, Recreation and Community Services Department</t>
  </si>
  <si>
    <t>signage/plaques located at park locations</t>
  </si>
  <si>
    <t>Military valor, athletic inspiration among minority groups</t>
  </si>
  <si>
    <t>Cincinnati Center City Development Corporation</t>
  </si>
  <si>
    <t>Harris County Parks (within Houston)</t>
  </si>
  <si>
    <t>California State Parks (Angeles District)</t>
  </si>
  <si>
    <t>California Department of Parks and Recreation (within San Diego)</t>
  </si>
  <si>
    <t>Los Angeles Department of Water and Power (within Los Angeles City)</t>
  </si>
  <si>
    <t>Hemisfair Park Area Redevelopment Corporation</t>
  </si>
  <si>
    <t>First People</t>
  </si>
  <si>
    <t>Statue of Liberty National Monument and Ellis Island</t>
  </si>
  <si>
    <t>Tulsa, OK</t>
  </si>
  <si>
    <t>4075000</t>
  </si>
  <si>
    <t>Tulsa County Parks (within city of Tulsa)</t>
  </si>
  <si>
    <t>Bakersfield, CA</t>
  </si>
  <si>
    <t>0603526</t>
  </si>
  <si>
    <t>Kern County General Services Division - Parks (within Bakersfield)</t>
  </si>
  <si>
    <t>San Diego Unified Port District (Port of San Diego)</t>
  </si>
  <si>
    <t>Chugach State Park (within Anchorage)</t>
  </si>
  <si>
    <t>William B. Umstead State Park (within Raleigh)</t>
  </si>
  <si>
    <t>Port of Los Angeles</t>
  </si>
  <si>
    <t>California Department of Parks and Recreation (within Riverside)</t>
  </si>
  <si>
    <t>Harris County - Precinct 4 (within Houston)</t>
  </si>
  <si>
    <t>Virginia Beach, VA</t>
  </si>
  <si>
    <t>5182000</t>
  </si>
  <si>
    <t>Mackay Island National Wildlife Refuge (within Virginia Beach)</t>
  </si>
  <si>
    <t>Eno River State Park (within Durham)</t>
  </si>
  <si>
    <t>Port of Oakland</t>
  </si>
  <si>
    <t>Downtown Memphis Commission</t>
  </si>
  <si>
    <t>Stockton Public Works Department and Community Services Department</t>
  </si>
  <si>
    <t>Tucson, AZ</t>
  </si>
  <si>
    <t>PS0477000</t>
  </si>
  <si>
    <t>Tucson Parks and Recreation Department</t>
  </si>
  <si>
    <t>TIG (Tucson Invitational Games), Reid Park Zoo, Tucson Holiday Ice, Senior Olympic Festival</t>
  </si>
  <si>
    <t>Holiday Arts and Crafts Fair (140 booths), food vendors, sports user groups concessions stands, Reid Park Zoo cafe and gift shop</t>
  </si>
  <si>
    <t>Visit Tucson and our own public information/social media staff</t>
  </si>
  <si>
    <t>176 under 18 for Aquatics and KIDCO, Pima County youth work program under 18, Goodwill promotes open job opportunities in Health and Human Services, University of Arizona special needs attendees with caregivers in our Centers</t>
  </si>
  <si>
    <t>GSI Storm to Shade, City of Tucson employee membership to centers/wellness passes, WIFA water infrastructure, turf reduction in parks</t>
  </si>
  <si>
    <t>Capital investment in Santa Rita Park to update the whole park, add a walking path to bring in more people and the establishment of a Friends of Santa Rita Park group to activate the space through programming.</t>
  </si>
  <si>
    <t>Green Stormwater Infrastructure is visible in our parks and helps reduce water use.  Youth employment opportunities in recreation and aquatics.  Santa Rita Park redevelopment to help reduce crime/unwanted activities.</t>
  </si>
  <si>
    <t>The philosophy of subsidizing programming instead of a cost-recovery focus, budget</t>
  </si>
  <si>
    <t>Fort Lowell Park (1873 US Army post), Reid Park Zoo, Udall USGS magnetic observatory, &amp;quot;A&amp;quot; 1916, El Rio Neighborhood Center, Armory Park, Felix Lucero Park: Garden of Gethsemane, El Presidio San Agustin del Tucson</t>
  </si>
  <si>
    <t>Fort Lowell Park museum, Presidio San Agustin del Tucson museum, &amp;quot;Friends of&amp;quot; groups, Chuck Ford Lakeside Park outdoor classroom, Pima County Environmental Education in our parks, Tucson Bird Alliance/Tucson Birding Trail map, El Rio Neighborhood Center is on a mural walk.</t>
  </si>
  <si>
    <t>Fort Lowell US military history, Chicano movement, El Tiradito Wishing Shrine (Rosendo S. Perez Park) local history, Armory Park military history monuments, El Paso and Southwestern Greenway (railways)</t>
  </si>
  <si>
    <t>Riverside Park Conservancy - Riverside Park</t>
  </si>
  <si>
    <t>We host a Teen Corps Program, a paid internship designed for high school students to provide them with hands-on horticultural and environmental skills and learning about the community.</t>
  </si>
  <si>
    <t xml:space="preserve">We have a multitude of historic/cultural stories, such as Joan of Arc, Eleanor Roosevelt, the General Ulysess, Grant Memorial, Ralph Waldo Ellison, Samuel J. Tilden, and more! </t>
  </si>
  <si>
    <t>Uncertainity in long-term planning and uncertainty in overall economic markets</t>
  </si>
  <si>
    <t>Prospect Park Alliance</t>
  </si>
  <si>
    <t>Prospect Park Alliance actively works to bring local small businesses into the park through its concessions program. We prioritize vendors that reflect the diversity of Brooklyn, expanding food and drink options for park users while creating opportunities</t>
  </si>
  <si>
    <t>Prospect Park Alliance supports youth-focused workforce development through two employment programs that build skills in environmental stewardship and public engagement. The Woodlands Youth Crew works alongside our gardeners and landscapers to restore the</t>
  </si>
  <si>
    <t>Our efforts to bring local small businesses into park concessions have resonated most with community leaders. These partnerships demonstrate that the park reflects the surrounding neighborhoods and supports the local economy by creating accessible opportu</t>
  </si>
  <si>
    <t>A key barrier is limited access to standardized, localized economic impact data specific to Prospect Park. Additionally, resource constraints make it challenging to consistently measure and communicate the broader economic value that park use, events, and</t>
  </si>
  <si>
    <t xml:space="preserve"> The first battle after the Declaration of Independence was signed, known as the Battle of Long Island or the Battle of Brooklyn, took place August 27, 1776  in an area that included part of the East Drive, which is why that area is also known as Battle Pass. The American forces were surrounded and forced to retreat, fleeing across what is now the Long Meadow down to the Gowanus area. There are two boulders on the East Drive with plaques that mark the location, as well as the Dongan Oak marker, which is an eagle-topped column with a plaque near the back of Prospect Park Zoo.</t>
  </si>
  <si>
    <t>At Lefferts Historic House, we actively engage visitors in learning about the land’s history—from its time as ancestral land for Native Americans, through the colonial period, to the present. We partner with local organizations to create inclusive, educational experiences that connect the community to these stories. For example, Prospect Park hosts events such as the Second United Lenape/Lunáapeew Nations Pow Wow, which provides a space for Native American traditions, history, and culture to be shared directly with the public, including youth. Through these programs, we foster understanding of our community’s diverse cultural heritage and encourage meaningful connections to the park’s history.</t>
  </si>
  <si>
    <t>Across Prospect Park Alliance’s sites and facilities, we steward and interpret a wide range of historic and cultural narratives. This includes Grand Army Plaza’s iconic Soldiers’ and Sailors’ Memorial Arch, which honors those who fought in the Civil War and serves as a defining historic landmark for Brooklyn. In addition, the Lefferts Historic House museum has undergone a mission transformation that centers the lives, labor, and experiences of enslaved Africans, as well as the Lenape and other Indigenous peoples who lived on this land long before European settlement. Through this reframed interpretation, we present a more complete and truthful history of the site and of Brooklyn’s past.</t>
  </si>
  <si>
    <t>At this time, the impact has been minimal. The federal funding the Alliance receives flows indirectly through NYC Parks via the Community Development Block Grant program, and recent policy changes have not significantly altered our operations or long-term planning.</t>
  </si>
  <si>
    <t>National Parks of New York Harbor Conservancy - 10 NPS sites in metropolitan New York</t>
  </si>
  <si>
    <t>Natural Areas Conservancy</t>
  </si>
  <si>
    <t>We run a high school internship program and workforce fellowship program to train the next generation of environmental leaders.</t>
  </si>
  <si>
    <t xml:space="preserve">We advocate for increased funding for Parks and natural areas. </t>
  </si>
  <si>
    <t xml:space="preserve">In 2025, the Natural Areas Conservancy was the recipient of a historic investment from the New York State Department of Conservation to restore and increase native canopy and improve ecological health in Prospect Park, Highbridge Park, and Forest Park as part of the state’s “25 Million Trees by 2033” initiative. </t>
  </si>
  <si>
    <t>Same as above.</t>
  </si>
  <si>
    <t xml:space="preserve">The NAC runs public programming in the form of volunteer stewardship and educational tours in parks throughout New York City.  We acknowledge indigenous lands where our programming takes place and, whenever possible, share the history of the native peoples and their influence on the area’s history and ecology. </t>
  </si>
  <si>
    <t>Upper Kirby District Foundation dba Levy Park Conservancy</t>
  </si>
  <si>
    <t>San Francisco Parks Alliance</t>
  </si>
  <si>
    <t>Greensboro Downtown Parks, Inc.</t>
  </si>
  <si>
    <t>Orlando Families, Parks and Recreation Department</t>
  </si>
  <si>
    <t>Orlando Veterans Memorial Park contains the memorials and stories of local residents who served in our armed forces and those who died protecting us while serving.  The city’s Vietnamese American community hold annual events at the site. Survivors of Pearl Harbor held annual events through 2017. The park is in the same neighborhood as Blue Jacket Park which is located on the parade ground of the former Orlando Naval Training Center with statues, exhibits, and stories about the Navy’s time in Orlando.  The Grand Avenue Neighborhood Center – formerly the Grand Avenue School – tells the story of desegregation in Orange County, the state of Florida and the U.S. The two story Mediterranean Revival structure built in 1926 as a segregated all white school was integrated in the late 1960’s. It was turned into a neighborhood center in 2022. It will soon have a full-wall timeline of the desegregation process at all three levels.</t>
  </si>
  <si>
    <t>Oklahoma City, OK</t>
  </si>
  <si>
    <t>PS4055000</t>
  </si>
  <si>
    <t>Oklahoma City Parks and Recreation Department</t>
  </si>
  <si>
    <t>By state law, OKC only has access to sales tax funds for operations funding; no other tax funds.  As a result our budget is frequently cut due to economic conditions/forecasts.</t>
  </si>
  <si>
    <t>Lincoln, NE</t>
  </si>
  <si>
    <t>PS3128000</t>
  </si>
  <si>
    <t>Lincoln Parks and Recreation Department (LPRD)</t>
  </si>
  <si>
    <t>Development of the new South Haymarket Park</t>
  </si>
  <si>
    <t>New construction of the South Haymarket Park Skatepark, Improvements to the Pinewood Bowl amphitheater</t>
  </si>
  <si>
    <t>Development of the South Haymarket Park, Addition of the Tierra Park Fitness Station, Multiple Neighborhood and Community Park Playground Renovations, Improvements to multiple Public Ballfields</t>
  </si>
  <si>
    <t>While still under construction at the time of this reporting, many community leaders believe the new South Haymarket Park (including the skatepark) will have an economic benefit for Lincoln and serve as a catalyst to redevelopment.</t>
  </si>
  <si>
    <t>Perception that public parks in general, and certain park features specifically, can be an attractive nuisance for misuse and a &amp;quot;landing&amp;quot; place for those experiencing homelessness.</t>
  </si>
  <si>
    <t>Dedicated in 1930, Pioneers Park was developed in part with two New Deal-era labor programs Works Progress Administration (WPA) and National Youth Administration (NYA). This is a prime example of federal relief programs impacting Lincoln’s landscape and infrastructure during the Great Depression. In 1993, the park was added to the National Register of Historic Places, confirming its historical and architectural importance. Also in Pioneers Park is the Pinewood Bowl amphitheater (which was dedicated in 1947 as a memorial to World War II) and the Treasury Building Pillars (columns originally from the U.S. Treasury Building that were re-erected in the park in 1976 as part of a bicentennial project).</t>
  </si>
  <si>
    <t>Pioneers Park is one of Lincoln’s oldest and historically significant parks.  It’s listed on the National Register of Historic Places and includes historic structures that include columns originally from the U.S. Treasury Building and the Pinewood Bowl amphitheater dedicated to World War II veterans. It is also home to the Pioneers Park Nature Center which focuses on environmental history, native prairie, and ecological interpretation.</t>
  </si>
  <si>
    <t>The Lincoln Parks and Recreation Department actively seeks advice, guidance, and engagement from multiple advisory boards and committees.  Both the Parks and Recreation Advisory Board and the Pedestrian/Bicycle Advisory Committee include student members.</t>
  </si>
  <si>
    <t>The Standing Bear and Dr. Susan La Flesche Picotte sculptures on Lincoln’s Centennial Mall honor key figures in Native American history and civil rights in Nebraska. Their placement reflects a broader commitment to remembering Indigenous heritage in the state — legal rights, cultural identity, service, and community leadership. Chief Standing Bear (Ponca tribe) was central to a landmark 1879 U.S. court case in which he successfully argued that “an Indian is a person” under United States law. This ruling was a powerful legal and moral victory, affirming the civil rights and personhood of Native Americans. Dr. Susan La Flesche Picotte (Omaha tribe) was the first Native American physician in the United States. She earned her medical degree from the Woman’s Medical College of Pennsylvania and returned to serve her community, treating hundreds of patients across a very large territory, often under very difficult conditions.</t>
  </si>
  <si>
    <t>We have to look at other options for program support including additional City Budget expenditures and new partners.  It has certainly created uncertainty in our planning and decision making related to the pursuit of federal funding support such as the LWCF - ORLP.</t>
  </si>
  <si>
    <t>California Department of Parks and Recreation (within Sacramento)</t>
  </si>
  <si>
    <t>Impacts of the gold Rush on Native populations, the development of the Western railroads.</t>
  </si>
  <si>
    <t>California Indians, California statehood, Western railroads, California history</t>
  </si>
  <si>
    <t xml:space="preserve">Historic Southside Inc. </t>
  </si>
  <si>
    <t>Property Values has increased</t>
  </si>
  <si>
    <t>over 300 new homes built in the community over the last 4 years</t>
  </si>
  <si>
    <t>Our park is dealing with a lot of unhoused people</t>
  </si>
  <si>
    <t>New housing</t>
  </si>
  <si>
    <t xml:space="preserve">Our biggest barriers are limited and insufficient funding to effectively communicate the value of our park </t>
  </si>
  <si>
    <t>We had the city of Fort Worth to design a master plan for the park</t>
  </si>
  <si>
    <t>We hold a meeting once a month for the community to teach the history of the park and the community</t>
  </si>
  <si>
    <t>We need additional funding</t>
  </si>
  <si>
    <t xml:space="preserve">Rich history of the park and the community </t>
  </si>
  <si>
    <t>Milwaukee, WI</t>
  </si>
  <si>
    <t>5553000</t>
  </si>
  <si>
    <t>Milwaukee Recreation</t>
  </si>
  <si>
    <t xml:space="preserve"> </t>
  </si>
  <si>
    <t>See link to website with all our historical information:  https://milwaukeerecreation.net/rec/About/History.htm</t>
  </si>
  <si>
    <t>21st Century grant funding was delayed impacting program operations but these were eventually received</t>
  </si>
  <si>
    <t>Irving, TX</t>
  </si>
  <si>
    <t>4837000</t>
  </si>
  <si>
    <t>Irving Parks and Recreation</t>
  </si>
  <si>
    <t>Neighborhood and community reinvestments through the $100M+ Let’s Play Irving recreation and aquatics initiative, including new and upgraded parks, recreation and youth centers, aquatics enhancements, and expanded athletic fields.</t>
  </si>
  <si>
    <t>Citywide special events and festivals (e.g., Sparks &amp; Stripes, Holidays at Heritage); a robust, year-round calendar of Parks and Recreation–hosted events; and third-party rentals hosting festivals and large events at Levy Event Plaza and Heritage Park.</t>
  </si>
  <si>
    <t>Downtown Irving Reimagined, including pop-up placemaking, murals, and events, along with park programs such as Food Truck Tuesdays and Farmers Markets, supporting local vendors, artists, and small businesses.</t>
  </si>
  <si>
    <t>Marketing Irving’s high quality of life through trails, parks, recreation and aquatic centers, cultural amenities, and the $100M+ Let’s Play Irving initiative highlighting modern facilities and expanded programming.</t>
  </si>
  <si>
    <t>Seasonal and part-time employment, internships, and volunteer-to-employment pathways in parks and recreation programs, including leadership and civic engagement opportunities through Lively Pointe Youth Center and IYAC.</t>
  </si>
  <si>
    <t>Partnerships with community organizations, including volunteer support from Cenikor for select events, which provide meaningful service opportunities while supporting community engagement and operational capacity.</t>
  </si>
  <si>
    <t>Investments in trails, green infrastructure, urban forestry, and active recreation facilities that support public health, stormwater management, and preventative wellness, including free recreation center memberships for City employees.</t>
  </si>
  <si>
    <t>Park renovations, improved lighting, programming activation, and consistent maintenance at neighborhood parks and recreation centers to increase positive use and visibility.</t>
  </si>
  <si>
    <t xml:space="preserve">N/A </t>
  </si>
  <si>
    <t>The $100M+ Let’s Play Irving recreation and aquatics initiative has resonated most with community leaders by demonstrating a long-term commitment to modern facilities, equitable access, and quality-of-life investments.</t>
  </si>
  <si>
    <t>Limited capacity to quantify indirect and long-term economic impacts such as healthcare cost savings, crime prevention benefits, and redevelopment influence, and challenges aligning parks and recreation data with broader economic development metrics.</t>
  </si>
  <si>
    <t>Irving’s parks and cultural facilities reflect both nationally significant events and major milestones in the city’s own history. Sites such as the Ruth Paine House Museum interpret Irving’s connection to the assassination of President John F. Kennedy, while the Jackie Townsell Bear Creek Heritage Center preserves the history of one of the oldest African-American communities in Dallas County. Centennial Park commemorates Irving’s founding and first 100 years, Veterans Memorial Park honors military service and sacrifice, and the Mahatma Gandhi Memorial Plaza reflects Irving’s commitment to cultural inclusion and global peace. Together, these sites demonstrate how parks serve as primary storytellers of Irving’s civic, cultural, and national history.</t>
  </si>
  <si>
    <t>In addition to permanent sites, Irving uses temporary exhibits, public art installations, festivals, and community-led programming to share diverse cultural stories and ensure parks remain active spaces for learning and connection.</t>
  </si>
  <si>
    <t>Irving engages residents and youth through museums, interpretive park features, guided tours, educational exhibits, cultural festivals, commemorative events, public art, and community-led programming. Historic sites, memorial parks, and cultural plazas provide accessible opportunities for learning, reflection, and civic engagement within everyday park experiences.</t>
  </si>
  <si>
    <t>Across its park system, Irving tells stories of early settlement and city founding, African-American history and civil rights, military service and sacrifice, national political history, global peace movements, public art, and the city’s ongoing evolution into a diverse and connected community. These stories are conveyed through preserved historic sites, memorials, museums, public art, interpretive signage, and cultural programming.</t>
  </si>
  <si>
    <t>Project lead times are longer due to supply chain delays</t>
  </si>
  <si>
    <t>Bronx River Alliance</t>
  </si>
  <si>
    <t>Indigenous history</t>
  </si>
  <si>
    <t>Uncertainty in long-term planning, cancelation of projects/programs</t>
  </si>
  <si>
    <t>We have reduced staffing or been unable to fill vacancies to address the impact of lost federal funding to our or other agencies;We have lost partners (community-based organizations, other public agencies, businesses, etc.) who have had to stop working with us on parks/rec initiatives due to changes in the federal funding and policy environment</t>
  </si>
  <si>
    <t>Forest Park Trust</t>
  </si>
  <si>
    <t>Forest Park Conservancy</t>
  </si>
  <si>
    <t>NASH-Roadside 3900 Wisconsin, LLC (City Ridge)</t>
  </si>
  <si>
    <t>Cylburn Arboretum Friends, Inc</t>
  </si>
  <si>
    <t>Parks &amp; People, Inc</t>
  </si>
  <si>
    <t>Orange Show Foundation (DBA - Orange Show Center for Visionary Art)</t>
  </si>
  <si>
    <t>Belle Isle Conservancy</t>
  </si>
  <si>
    <t>The Trail Conservancy</t>
  </si>
  <si>
    <t>Pease Park Conservancy</t>
  </si>
  <si>
    <t>We have three concessionaires (food trucks) at the park.</t>
  </si>
  <si>
    <t>Governor E. M. Pease donated the land that later became Pease Park. Enslaved people lived and labored on his land prior to emancipation.</t>
  </si>
  <si>
    <t>We offer environmental education field trips to elementary-age classes and will offer the Lives Remembered tours to high school and college level classes.</t>
  </si>
  <si>
    <t>Through the Lives Remembered: Black History in Pease Park tours, we tell stories of some of the people who were enslaved by Governor Pease prior to emancipation.</t>
  </si>
  <si>
    <t>Nashville Tree Foundation</t>
  </si>
  <si>
    <t>Scissortail Park Foundation</t>
  </si>
  <si>
    <t>Gilbert, AZ</t>
  </si>
  <si>
    <t>0427400</t>
  </si>
  <si>
    <t>Gilbert Parks and Recreation</t>
  </si>
  <si>
    <t xml:space="preserve">Cactus Yards </t>
  </si>
  <si>
    <t>Gilbert Regional Park</t>
  </si>
  <si>
    <t>MYACMYAC</t>
  </si>
  <si>
    <t>Riparian Preserve</t>
  </si>
  <si>
    <t>The Riparian Preserve serves as a premier education and recreation resource in Arizona. The Riparian preserves valuable natural resources, supports the creation and conservation of scarce riparian areas, and protects needed habitat for wildlife.</t>
  </si>
  <si>
    <t>Gilbert Gilbert Days is a long-standing tradition that celebrates the Town of Gilbert’s rich heritage and community. It is said that Gilbert Days started in 1959 when the community celebrated the paving of major streets with a parade and a barbecue. The community members had so much fun that they decided to do it again the next year, creating the annual celebration that the Town of Gilbert has grown to love.</t>
  </si>
  <si>
    <t>Wichita, KS</t>
  </si>
  <si>
    <t>2079000</t>
  </si>
  <si>
    <t>Wichita Park and Recreation Department</t>
  </si>
  <si>
    <t>Scheels Stryker Sports Complex improvements strive to increase sports tourism</t>
  </si>
  <si>
    <t>Boston Rec Center kitchen leased to Create Campaign for &amp;quot;A La Carte&amp;quot; small food business incubator</t>
  </si>
  <si>
    <t xml:space="preserve">Yes, but no specific initiative, just ongoing marketing efforts. </t>
  </si>
  <si>
    <t>LEAD ICT youth development program</t>
  </si>
  <si>
    <t>Replacing decades-old golf course irrigation systems to decrease maintenance expenses and water expenditures</t>
  </si>
  <si>
    <t xml:space="preserve">The City has been focusing on crime reduction through prevention - our Youth Football leagues are one way to keep young children and teens busy after school, focused on grades to stay in the program, and around positive role models. </t>
  </si>
  <si>
    <t xml:space="preserve">Golf irrigation improvements were positively received due to cost savings it will cause and that debt will be paid off from Golf Enterprise Fund. The City was in a drought for several years until recently, increased efficiency in water usage was a hit. </t>
  </si>
  <si>
    <t xml:space="preserve">1. Priorities focused on operating departments other than Park &amp; Rec, despite seeing and understanding the benefits of Park &amp; Rec.  2. Expectation that benefits should be more tangible, i.e. increasing expenditures should also increase revenues. </t>
  </si>
  <si>
    <t>Dockum Sit-in; Chisholm Trail</t>
  </si>
  <si>
    <t>City-owned but not a park site: Keeper of the Plains, Wichita Art Museum, Cowtown, Mid-America All-Indian Museum, Kansas Aviation Museum, trailheads with history displays;   Amenities within parks also named for individuals: Barry Sanders Football Field, Robert Thurman Baseball Field, Carl Brewer Community Center, Antoine Carr Basketball Courts, Charles Doughty Tennis Facility, Ralph Wulz Riverside Tennis Center, Ryan Woodward Skate Park, Arson Canine Ashley&amp;apos;s Dog Park, K-9 Rooster Dog Park</t>
  </si>
  <si>
    <t>History Walks through Library partnership, public art in parks and facilities</t>
  </si>
  <si>
    <t xml:space="preserve">Can provide list of parks identified for questions 4, 5, and 6, if desired. </t>
  </si>
  <si>
    <t>Veterans and wars, Chisholm Trail, local leaders, civil rights, public figures from Wichita, Native Americans, aviation, local businesses/entrepreneurs, memorials of traumatic events</t>
  </si>
  <si>
    <t xml:space="preserve">We have had to change our public-facing messaging to align with federal priorities to avoid potential funding reductions on a Citywide level, but the Park &amp; Rec Department&amp;apos;s federal funding is limited and has not been affected. </t>
  </si>
  <si>
    <t>None - and do not anticipate any impacts to future budgets either; Other - please describe in comments below</t>
  </si>
  <si>
    <t>Memphis Parks</t>
  </si>
  <si>
    <t>Long Beach Department of Parks, Recreation and Marine</t>
  </si>
  <si>
    <t>Long Beach provides leisure programs/services/parks/open spaces/beaches/marinas/partnerships to residents and visitors which enhance neighborhoods and improve quality of life.  Park Impact Fees.</t>
  </si>
  <si>
    <t xml:space="preserve">Long Beach Marathon, Long Beach Grand Prix, Long Beach Pride Parade, City Golf Courses, CityTennis Centers, Casting Club, Lawn Bowling Club, Transpac Sailing, Queen Mary, Marine Stadium, Daisy Lane Christmas Parade, Elevate 28 </t>
  </si>
  <si>
    <t>4 concession stands on beachfront; Community parks farmers markets, vendor booths, and seasonal food trucks to showcase local small businesses/food entrepreneurs to connect w/ residents.Contract Class Program provide activity space for local entrepreneurs</t>
  </si>
  <si>
    <t>The Department of Parks, Recreation and Marine provides a variety of public information practices to keep the community informed. It issues 40-50 press releases annually; has over 35,600 followers across Facebook, Instagram and X and regularly shares educ</t>
  </si>
  <si>
    <t>City of Long Beach Public Service Fellows Program (Interns w/ Partnerships Division); CRS hosts annual job fairs at 3 different park sites in strategic areas of the City, job fair also invites LBCC &amp; CSULB so youth are offered guidance &amp; pathways</t>
  </si>
  <si>
    <t>Community Service Worker Program at Municipal Cemeteries and Marinas</t>
  </si>
  <si>
    <t>Marine use Solar power at 2 sites to reduce energy; Long Beach strategically placed 240-feet long booms designed to deflect &amp; collect storm debris prior to it landing on shores or marinas</t>
  </si>
  <si>
    <t xml:space="preserve">Marine use CEPTD (Crime Prevention Through Environmental Design);Park Ambassador program improved visitor park experience w/ enhanced staff presence in major parks, provide staffing to address patron complaints, enhanced the cleanliness of facilities     </t>
  </si>
  <si>
    <t>Tree trimming and removal to improve safety within the park system; 624 encampment cleanups in parks and open spaces with 321 tons of debris removed; completed irrigation improvement projects.</t>
  </si>
  <si>
    <t>We would like to develop a partnership toolkit and a &amp;quot;Friends of&amp;quot; toolkit to assist groups to help them identify the information they need to provide to the City of Long Beach. We strive to ensure a smooth coordination process to bring events to the City</t>
  </si>
  <si>
    <t>1984 Olympics Archery and Fencing; Marine Bureau-1968 Olympic Trials at the old Belmont Pool</t>
  </si>
  <si>
    <t xml:space="preserve">Homeland Cultural Center is a multi-cultural center, offering programs in traditional ethnic and urban contemporary arts. All programs are free and open to the public; no registration is necessary. Cultural programs include items such as Popping &amp; Locking Breakdance, AIM Urban Poetry Workshops, Aztec Dance, Bookator (Martial Arts), Afrikan Dance, Hmong Arts, Micronesian Arts, Movie Makers Workshops. </t>
  </si>
  <si>
    <t>Our Department engages youth and residents through a variety of culturally focused programs and events, such as the annual Youth Festival facilitated in partnership with the City’s Office of Youth Development, Commission on Youth and Families and features workshops and activities that include cultural storytelling (eg. Youth poet laureate program, filipino martial arts, cultural dances)  for youth and led by youth in park spaces and community venues.  The festival rotates to different areas of Long Beach to ensure engagement with youth and families throughout the city.  There are also the performances and workshops at the Manazar Gamboa Community Theater, cultural dance classes, holiday celebrations, and festivals. Parks host opportunities for youth to connect with community history and arts, fostering cultural pride and understanding. The City hosts and annual MLK parade that ends at our MLK park where various exhibits, vendors and stage performances are featured in celebration of MLK</t>
  </si>
  <si>
    <t>Public information to keep community informed.40-50 press releases annually; over 35,600 followers Facebook, Instagram and X and regularly shares educational/engaging content; 2 Community Newsletters; Marina Newsletter; Quarterly Rec Guide/Classes Mailed</t>
  </si>
  <si>
    <t xml:space="preserve">Our parks tell stories of civil rights, labor movements, cultural heritage, and neighborhood identity. César E. Chávez Park reflects Latino heritage and the legacy of labor organizing and social justice. (future Latino Cultural Center)  MLK Park represents African American history and civil rights leadership. MacArthur Park’s Homeland Cultural Center and Manazar Gamboa Theater highlight the role of the arts in community healing and cultural expression. Together, these parks demonstrate how recreation spaces function as informal storytellers of Long Beach’s diverse history.Historic or cultural stories about Local leaders include Cesar Chavez Park, Billie Jean King Tennis Center, Martin Luther King Jr. Park, Rosie the Riveter Park, Lincoln Park, WWI veterans at Victory Park, Belmont Pier Veterans Memorial, Lone Sailor Memorial, Officer Daryle W. Black Memorial Park, Victory Park commemorative Plaque for Historic Rancho Los Alamitos and Rancho Los Cerritos; Historical Cemetery Tour </t>
  </si>
  <si>
    <t>Uncertainty of federal funding to the City</t>
  </si>
  <si>
    <t>We have had funding rescinded for a specific park or recreation project; Other - please describe in comments below</t>
  </si>
  <si>
    <t>Omaha, NE</t>
  </si>
  <si>
    <t>PS3137000</t>
  </si>
  <si>
    <t>City of Omaha Parks, Recreation, and Public Property</t>
  </si>
  <si>
    <t>funding, awareness</t>
  </si>
  <si>
    <t>Annual 4th of July concert in memorial park</t>
  </si>
  <si>
    <t>there are markers installed by the State Historic Preservation Offices providing historic and cultural information</t>
  </si>
  <si>
    <t>Morman Pioneers, Native American</t>
  </si>
  <si>
    <t>Tampa Parks and Recreation Department</t>
  </si>
  <si>
    <t>Santa Ana, CA</t>
  </si>
  <si>
    <t>0669000</t>
  </si>
  <si>
    <t>Santa Ana Public Works Agency- Park Services Division &amp; Parks, Recreation and Community Services Agency PRCSA) (Recreation)</t>
  </si>
  <si>
    <t>The Santa Ana Tourism Marketing District creates a citywide benefit assessment district designed to improve tourism activity and increase hotel room night consumption in Santa Ana. In 2020, the City Council unanimously approved a 2% assessment</t>
  </si>
  <si>
    <t>PRCSA was able to move our Aquatics program in-house by hiring staffed certified to train our own lifeguards. We used this opportunity to establish our award winning (CPRS-Program of Distinction) ELL Program which focuses on hiring youth as lifeguards.</t>
  </si>
  <si>
    <t>PRCSA has an annual partnership with Project Kinship, a program that helps those who have been impacted by incarceration, gangs and violence with training, support and hope so they can become productive members of the community.</t>
  </si>
  <si>
    <t>Installation of a stormwater reuse and treatment system for irrigation at one of our newest parks, Quintanilla Park at Bristol and Tolliver Street.</t>
  </si>
  <si>
    <t>Lighting was upgraded at Centennial, Delhi, Santiago and the Skate Park, helping to deter crime at these locations. Upgrades at other locations will be ongoing.</t>
  </si>
  <si>
    <t xml:space="preserve">The Aquatics Program has become one of the most beneficial programs in the City. Our Staff provide free to low-cost swim lessons to prevent drownings &amp; increase water safety. This program has been showcased by our community leaders on several occasions. </t>
  </si>
  <si>
    <t>Securing funding for the parks and recreation system is the primary challenge in demonstrating economic benefits, as these services—while valuable to residents and visitors—are not mandated, &amp; available funding is typically prioritized for infrastructure</t>
  </si>
  <si>
    <t>1st Black History Parade in Orange County (1980). Cesar Chavez Rally at El Salvador Park (1972)</t>
  </si>
  <si>
    <t xml:space="preserve">We have 32 murals in Santa Ana parks relating to the City&amp;apos;s history and cultural. The City has been making efforts to preserve and/or restore these pieces of art. </t>
  </si>
  <si>
    <t>PRCSA Partnered with Mural Mosaic and created a mural at the Jerome Center comprised of over 200 tiles painted by local residents, including children at Monte Vista Elementary School. This mural is now a part of Santa Ana&amp;apos;s culture and will be on display for years to come. The City is in the process of renovating Memorial Park into a new state-of-the-art aquatics facility. Memorial Park is home to the historic Chicano Gothic mural by artist Emigdio Vasquez, the City is taking deliberate measures to preserve this significant artwork and return it to its original location, ensuring it can be enjoyed by future generations.</t>
  </si>
  <si>
    <t>Local and National Leaders, innaugural events (Black History Parade). Former Govenor Earl Warren dedicating Memorial Park (1959) as a living memorial for those who served and for future generations of those who have fallen.</t>
  </si>
  <si>
    <t>The biggest changes related to federal funding are staff reduction and a decreased amount of funding related to Capital Improvement Projects which effects the ability to plan long-term in relation to park development and park planning</t>
  </si>
  <si>
    <t>We have reduced staffing or been unable to fill vacancies to address the impact of lost federal funding to our or other agencies;We have had our capital budget reduced to address the impact of lost federal funding to capital project managed by other agencies</t>
  </si>
  <si>
    <t>Corpus Christi, TX</t>
  </si>
  <si>
    <t>4817000</t>
  </si>
  <si>
    <t>City of Corpus Christi Parks and Recreation Department</t>
  </si>
  <si>
    <t>Anchorage Park Foundation</t>
  </si>
  <si>
    <t>Los Angeles Parks Foundation</t>
  </si>
  <si>
    <t>San Diego River Park Foundation</t>
  </si>
  <si>
    <t>Seattle Parks Foundation</t>
  </si>
  <si>
    <t xml:space="preserve">we full support a community led design process. Most notable and in construction; Garfield Superblock where there will be a legacy promenade (trail) with art from representing each of the 7 cultures that were originally here (Duwamish tribe) or settled in the area over the years  </t>
  </si>
  <si>
    <t xml:space="preserve">Uncertainty and projects having to be halted, or having to do more fundraising due to loss of $. </t>
  </si>
  <si>
    <t>Parks for Downtown Dallas</t>
  </si>
  <si>
    <t>Randall's Island Park Alliance</t>
  </si>
  <si>
    <t>The park is clearly an asset for any developments in East Harlem and the South Bronx.</t>
  </si>
  <si>
    <t>The park hosts major events each year, from festivals to concerts, as well as local, regional, national, and international sporting events at Icahn Stadium -- both track &amp; field and now soccer.</t>
  </si>
  <si>
    <t>RIPA partners with local businesses and programming parters for all of its public and staff events.</t>
  </si>
  <si>
    <t>RIPA&amp;apos;s website and outreach continually stress the park&amp;apos;s great resources and hundreds of free public programs.</t>
  </si>
  <si>
    <t>RIPA hosts many interns annually.</t>
  </si>
  <si>
    <t>RIPA raises and manages most of the funds that go toward park maintenance and programming each year, including through donations and public and private grants.</t>
  </si>
  <si>
    <t>The park as a local resource for recreation and relaxation is increasingly recognized by local residents and leaders.</t>
  </si>
  <si>
    <t>Increased public funding for parks in general and Randall&amp;apos;s Island Park in particular is a clear need in New York City.</t>
  </si>
  <si>
    <t>Construction of the Triborough Bridge by Robert Moses and designation of the island as a park in the 1930s; various sporting and entertainment events over the decades since then, e.g. Jimi Hendrix, Ella Fitzgerald, Jesse Owens..</t>
  </si>
  <si>
    <t>We engage many thousands of youth through our nature-based programs every year - please see programming section.</t>
  </si>
  <si>
    <t>We do mention history in our various tours, though the main focus is normally the natural resources. Some tours focus on the Stadium and Jesse Owen&amp;apos;s historic record set there during the 1936 Olympic Trials.</t>
  </si>
  <si>
    <t>City Parks Foundation</t>
  </si>
  <si>
    <t>New York Restoration Project</t>
  </si>
  <si>
    <t>Abingdon Square Conservancy</t>
  </si>
  <si>
    <t>NeighborSpace</t>
  </si>
  <si>
    <t xml:space="preserve">Brooklyn Bridge Park Conservancy </t>
  </si>
  <si>
    <t>The Friends of Governors Island</t>
  </si>
  <si>
    <t>Detroit Parks &amp; Recreation</t>
  </si>
  <si>
    <t>Warren Gateway park (Joe Louis Greenway trial head park)</t>
  </si>
  <si>
    <t>Hart Plaza, Riverwalk</t>
  </si>
  <si>
    <t>Spirit Plaza</t>
  </si>
  <si>
    <t>Clark Park</t>
  </si>
  <si>
    <t>Stein Park</t>
  </si>
  <si>
    <t>Rouge Park</t>
  </si>
  <si>
    <t>Zussman Park</t>
  </si>
  <si>
    <t>The development of the Joe Louis Greenway (and trail head parks), have made destinations and brought stability and investment to neighborhoods that experienced decline over decades..</t>
  </si>
  <si>
    <t>The actual data (before and after quantitative impacts)</t>
  </si>
  <si>
    <t>1967 Rebellion (Gordon Park) and Dr. Ossian Sweet murder trial (Dr. Sweet Memorial Plaza)</t>
  </si>
  <si>
    <t>We have a youth advisory council for most of the 16 recreation centers. Historic Fort Wayne also has guided tours.</t>
  </si>
  <si>
    <t>Civil rights history, local leaders, native history</t>
  </si>
  <si>
    <t>We rely on federal grants that we worry will not continue or be as well funded in the future.</t>
  </si>
  <si>
    <t>Richmond, VA</t>
  </si>
  <si>
    <t>5167000</t>
  </si>
  <si>
    <t>Richmond Department of Parks, Recreation and Community Facilities</t>
  </si>
  <si>
    <t>Broad Rock Creek Park, Ernest Road Park</t>
  </si>
  <si>
    <t>17th Street Market</t>
  </si>
  <si>
    <t>Bryan Park, Forest HIll Park, and Randolph Park</t>
  </si>
  <si>
    <t>Renovation of Brown&amp;apos;s Island</t>
  </si>
  <si>
    <t>Broad Rock Creek Park, Ernest Road Park, Reedy Creek Wetland, Hioak Rd Park</t>
  </si>
  <si>
    <t xml:space="preserve">Annie Giles Center, Powhatan Community Center, </t>
  </si>
  <si>
    <t>Pine Camp Stream Restoration, Bryan Park - Fall Line Trail, James River Branch Trail, TB Smith, Community Center, Lucks Field Community Center, Southside Community Center</t>
  </si>
  <si>
    <t>Blackwell Park, TB Smith Community Center, Lucks Field Community Center, Southside Community Center - We Matter Gun Violence Prevention Program</t>
  </si>
  <si>
    <t xml:space="preserve">Southside Community Center - Over the past year, the center has served 75,000 visitors. Offers space to community members, nonprofits and other groups to provide health and wellness opportunities to the community. </t>
  </si>
  <si>
    <t xml:space="preserve">Translation of visitation data in our parks to correspond to the economic benefit. We currently track visitation via Placer.ai, however, we haven&amp;apos;t used the data enough to make the case. </t>
  </si>
  <si>
    <t xml:space="preserve">Patrick Henry at St. John&amp;apos;s Cemetery: Give me Liberty or give me death!,   The removal of confederate monuments on Monument Avenue following George Floyd </t>
  </si>
  <si>
    <t>Programming out of Pine Camp Arts &amp; Cultural Center uses theatre and dance to engage youth about topics and history of the city. Juneteenth event includes youth participants to celebrate culture and heritage.</t>
  </si>
  <si>
    <t>Chimborazo Park: Served as the site of the Chimborazo Hospital, one of the largest military hospitals in the Confederacy during the Civil War. Trail of Enslaved Africansl is a significant historical walking route that commemorates the city&amp;apos;s role in the Trans-Atlantic and domestic slave trades, highlighting key sites and the experiences of enslaved Africans.</t>
  </si>
  <si>
    <t>Most grants are still active for our projects. There was a delay during the government shutdown,</t>
  </si>
  <si>
    <t>Bakersfield Department of Recreation and Parks</t>
  </si>
  <si>
    <t>There is an annual 4th of July Fireworks show that is held every year at The Park at Riverwalk. The show attracts thousands of residents. Crowd estimates range from 12,000 to over 15,000.</t>
  </si>
  <si>
    <t>Honolulu County, HI</t>
  </si>
  <si>
    <t>PS1571550</t>
  </si>
  <si>
    <t>State of Hawaii, Department of Land and Natural Resources, Division of State Parks, Hawaii State Parks</t>
  </si>
  <si>
    <t>Anaheim Community Services Department</t>
  </si>
  <si>
    <t>Washington Parks &amp; People</t>
  </si>
  <si>
    <t>Trust for the National Mall - The National Mall</t>
  </si>
  <si>
    <t>NoMa Parks Foundation &amp; NoMa BID</t>
  </si>
  <si>
    <t>Milwaukee County Department of Parks, Recreation and Culture (within City of Milwaukee)</t>
  </si>
  <si>
    <t>Uncertainty of federal funding for sub-award through the City of Milwaukee for forestry efforts.</t>
  </si>
  <si>
    <t>City of Tulsa Park &amp; Recreation Department</t>
  </si>
  <si>
    <t>Phoenix, AZ</t>
  </si>
  <si>
    <t>0455000</t>
  </si>
  <si>
    <t>City of Phoenix Parks and Recreation Department</t>
  </si>
  <si>
    <t>Margaret T. Hance Park hosted the March Madness Music Festival in 2024, Superbowl experience in 20</t>
  </si>
  <si>
    <t>Roadrunner Park frequently hosts food trucks at the park.</t>
  </si>
  <si>
    <t>Laveen Heritage Park - newly constructed park in area of the City that is quickly developing and lacking public parks</t>
  </si>
  <si>
    <t>Court ordered community service program at Papago Park</t>
  </si>
  <si>
    <t>FitPHX initiative/WalkPHX paths encourages healthy outdoor exercises coupled with staff incentives for engaging with programs</t>
  </si>
  <si>
    <t>C.P.T.E.D. is a key component in the current master plan process</t>
  </si>
  <si>
    <t>Margaret T. Hance Park is a 33-acre park located in the core of downtown Phoenix and frequently hosts high profile events like the Superbowl Experience and NCAA Music Festival.  The recent Noche en Blanco event benefits Hance park and its cultural centers</t>
  </si>
  <si>
    <t>Lack of resources to research and track information</t>
  </si>
  <si>
    <t>Steele Indian School Park is home to a unique school campus in Native American history, Phoenix Indian School.  Opened in 1891, Native American children from tribes in and around Arizona attended the boarding school for nearly 100 years. It was the only non-reservation Bureau of Indian Affairs school in Arizona. Over time many structures were built that still exist today. The school closed in 1990, but the park still includes educational opportunities to learn about the history and view the Mission Revival style architecture. Eastlake Park has been the focal point of African American history in Phoenix for much of its existence. Until it outgrew the space, the park was the home of the annual Martin Luther King Jr. Birthday Celebration. The park has been home to many civil rights rallies, visits from civil right leaders and the starting point of all civil rights marches to the Capital. It is home to the Annual Juneteenth Celebration and the Phoenix Arts Commission Civil Rights Memorial.</t>
  </si>
  <si>
    <t>Programming and events throughout the park system, educational displays in parks, preserves, and visitor centers. b. Margaret T. Hance Park is an arts and culture hub in the heart of downtown Phoenix. It is home to the Phoenix Center for the Arts, the Japanese Friendship Garden, Irish Cultural Center, McClelland Irish Library, Cutler Plotkin Jewish Heritage Center, and the history Winship House. Each facility offers programs that educate and engage residents in local history and culture. Additionally, the park hosts events featuring local artists, non-profits, and cultural activities as part of broader community celebrations.</t>
  </si>
  <si>
    <t>Native American History and culture, local leaders, public features, Civil Rights movement, Japanese Friendship Gardens demonstrating bond between Japan and the US, Irish culture and emigrant support, Arts and Crafts movement, labor leaders (Cesar Chavez)</t>
  </si>
  <si>
    <t>We do not recieve any federal funding</t>
  </si>
  <si>
    <t>West Atlanta Watershed Alliance</t>
  </si>
  <si>
    <t>World Cup 2026 capital improvements</t>
  </si>
  <si>
    <t>Cascade Road improvements and small business support (local elections 2025)</t>
  </si>
  <si>
    <t>Moving Atlanta Forward Bond: will put $750M toward transportation, recreation, public safety and arts projects across the city. TrailsATL Master Plan: describe existing conditions and upcoming trail-related projects and plans from around the city</t>
  </si>
  <si>
    <t xml:space="preserve">The investment in community spaces through Moving Atlanta Forward Bond (~$1m/project) reflects a greater proportional priority than ever before, while also relying on community leaders to lead and guide these improvement processes. </t>
  </si>
  <si>
    <t>Technology/resources to track park attendance/usage (automated) to make the case for more park improvements</t>
  </si>
  <si>
    <t>In 2021, the MLB/Atlanta Braves and HandsOn Atlanta collaborated on a service project to commemorate (with a purpose) the Atlanta Black Crackers field and begin restoring the land for recreational purposes.</t>
  </si>
  <si>
    <t>WAWA has been actively working on an ongoing oral history project, including interviews with local residents and archiving documents and plans for the space. The interviews and archived materials will be fully integrated with a recently-developed (student-driven) outdoor classroom project (and future classroom project) and NFC tags or QR codes throughout the forest.</t>
  </si>
  <si>
    <t>In SW Atlanta, there are several historical sites with stories about Civil War battles. There are also stories about grassroots movements to preserve greenspace in the community, including resident-led efforts to preserve Lionel Hampton Beecher Nature Preserve, Cascade Springs Nature Preserve, and the Outdoor Activity Center from harmful development. At the Outdoor Activity Center site, the Historic Atlanta Black Crackers Practice Field is also preserved reflecting the history of Atlanta’s segregation practices and the resilience/innovation of the Bush Mountain Community to gather around shared sports/practices. In Bush Mountain, the community tells stories about the beginning of the Hartnett school, built out of necessity, since there were no schools accessible to Bush Mountain schoolchildren. This school eventually also became a pre-school co-op, where parents, teachers, and children collaborated on nature-based learning, including Georgia representative John Lewis and his family.</t>
  </si>
  <si>
    <t>Milwaukee Department of Public Works</t>
  </si>
  <si>
    <t>We have had our capital budget reduced to address the impact of lost federal funding to capital project managed by other agencies;We have lost partners (community-based organizations, other public agencies, businesses, etc.) who have had to stop working with us on parks/rec initiatives due to changes in the federal funding and policy environment</t>
  </si>
  <si>
    <t>Chula Vista, CA</t>
  </si>
  <si>
    <t>0613392</t>
  </si>
  <si>
    <t>City of Chula Vista Parks and Recreation Department</t>
  </si>
  <si>
    <t>New Orleans Recreation Development Commission</t>
  </si>
  <si>
    <t>Chandler, AZ</t>
  </si>
  <si>
    <t>0412000</t>
  </si>
  <si>
    <t>Chandler Community Services Department</t>
  </si>
  <si>
    <t>Mecklenburg County Park and Recreation</t>
  </si>
  <si>
    <t>Northern Virginia Regional Park Authority (within Arlington)</t>
  </si>
  <si>
    <t>Baltimore City Department of Recreation and Parks</t>
  </si>
  <si>
    <t>AFRAM, Charm City Live, Fete Champetre</t>
  </si>
  <si>
    <t>BCRP&amp;apos;s major festivals support food trucks, small local businesses.</t>
  </si>
  <si>
    <t>Parkview Rec Center- New Construction, Chick Webb Rec Center-Renovation</t>
  </si>
  <si>
    <t>Youthworks, operated in concert with the Mayors Office of Economic Development</t>
  </si>
  <si>
    <t>Baltimore’s YouthWorks program puts local young people in paid jobs that build skills and income, while new recreation center construction creates jobs and revitalizes neighborhoods. Large festivals boost tourism and small businesses by drawing visitors w</t>
  </si>
  <si>
    <t>A key barrier is translating data into clear, compelling stories for decision-makers, like showing how recreation centers improve community health, reduce youth crime, and lower long-term public safety costs.</t>
  </si>
  <si>
    <t>The Chick Webb Rec Center was the first rec center that was fully funded and built by African Americans to serve African Americans in Baltimore City which was segregated in 1947.</t>
  </si>
  <si>
    <t>The Washington Monument, though run by a local non-profit focuses on American History.</t>
  </si>
  <si>
    <t>1. The newly renovated Chick Webb Rec Center will include a permanent exhibit highlighting the history of the Rec Center building, its role in the African American community as well as the history of East Baltimore.  2. As part of the process of designing improvements for Solo Gibbs Park, BCRP conducted a cultural resources study and archeological dig and found remnants of past uses on the park site which formerly was an African American neighborhood that was raised as part of urban renewal efforts to build I-395.</t>
  </si>
  <si>
    <t>Additionally, budget limitations restrict BCPR&amp;apos;s ability to adequately invest throughout the agency.</t>
  </si>
  <si>
    <t>Local history, American history.</t>
  </si>
  <si>
    <t>Chicago Department of Planning and Development</t>
  </si>
  <si>
    <t>Las Vegas Department of Parks and Recreation</t>
  </si>
  <si>
    <t>Petroglyph National Monument (within Albuquerque)</t>
  </si>
  <si>
    <t>BLM / National Park Service (within Anchorage)</t>
  </si>
  <si>
    <t>Arlington Parks Coalition</t>
  </si>
  <si>
    <t>Arlington, TX</t>
  </si>
  <si>
    <t>4804000</t>
  </si>
  <si>
    <t>Arlington, Texas, Parks and Recreation Department</t>
  </si>
  <si>
    <t>ACTIV recreation center</t>
  </si>
  <si>
    <t>Harold Patterson Sports Complex</t>
  </si>
  <si>
    <t>Light Up Arlington special event, Aging Well Expo</t>
  </si>
  <si>
    <t>River Legacy Park</t>
  </si>
  <si>
    <t>Bob Duncan center</t>
  </si>
  <si>
    <t>Naturally Fit employee program, regional Aging Well Expo</t>
  </si>
  <si>
    <t>After school programs at all recreation centers</t>
  </si>
  <si>
    <t>Our ACTIV center opened in the last year has been very successful with our senior (50+) community and also with others outside of our city.</t>
  </si>
  <si>
    <t>Resources</t>
  </si>
  <si>
    <t xml:space="preserve">Veterans Park honors community members who served and were lost in several wars.  Centennial Park honors our department&amp;apos;s 100 year anniversary.  </t>
  </si>
  <si>
    <t xml:space="preserve">Several programming and special events throughout the year are based on local, state, or national historic or cultural events.  Examples are Independence Day parade, MLK Remembrance, Veterans Day event.   </t>
  </si>
  <si>
    <t xml:space="preserve">Many of our parks and facilities are named after people who contributed to our community in some way, and many of those stories are represented in some way at the parks/facilities.  </t>
  </si>
  <si>
    <t>Aurora, CO</t>
  </si>
  <si>
    <t>0804000</t>
  </si>
  <si>
    <t>Aurora Parks, Recreation, and Open Space</t>
  </si>
  <si>
    <t>Aurora Sports Park is a venue for National, Regional and local sports tournaments.</t>
  </si>
  <si>
    <t>We support food trucks and local business for our city-wide special events.</t>
  </si>
  <si>
    <t>PROS maintains a regular social media, digital advertising, and newsletter cadence to promote Aurora&amp;apos;s parks, facilities and programming and encourage residents to participate</t>
  </si>
  <si>
    <t>Our &amp;quot;Back To Our Roots&amp;quot; initiative. In parks across the city, staff are converting areas of Kentucky bluegrass turf to water-efficient alternatives, reducing water usage in these areas by 70 percent, conserving millions of gallons of water.</t>
  </si>
  <si>
    <t>Our Park Ranger program has reduced crime in parks, open spaces and other rec facilities. We hosted 3 special events (Summer Vibes) themed toward teens to provide positive activities in safe environment.</t>
  </si>
  <si>
    <t>Lack of local data to measure success and demonstrate economic impacts of parks</t>
  </si>
  <si>
    <t xml:space="preserve">Adelia Wells, a single woman in the 1800s, settled on land that is now part of the Plains Conservation Center. This was quite unusual for the times. She stayed until the early 1900s, when she returned to the east coast. We are working on putting together a sign that honors this history at the Plains Conservation Center. </t>
  </si>
  <si>
    <t xml:space="preserve">We are working with an indigenous consulting company at the Plains Conservation Center to help us accurately tell the history of indigenous people in eastern Colorado. We are doing this by inviting the community to join us in repairing, setting up and taking down a tipi village, putting on a powwow and celebrating Indigenous Peoples Month with a special free day, among other programs. </t>
  </si>
  <si>
    <t>At the Plains Conservation Center we teach about both indigenous and pioneer/settler history.</t>
  </si>
  <si>
    <t>34th Street Partnership</t>
  </si>
  <si>
    <t>GGP Parks</t>
  </si>
  <si>
    <t>We host an annual cultural event series that honors Tulsa&amp;apos;s diverse community through free programming: storytelling, music, traditional costume, food, art, and entertainment; we are also a host site for free cultural festivals; all are inclusive for all ages</t>
  </si>
  <si>
    <t>Cultural stories that honor Tulsa&amp;apos;s diverse community (ex: Native American tribes, different regions of the world reflected in Tulsa)</t>
  </si>
  <si>
    <t>Ramsey County Parks and Recreation Department (Parks within the City of Saint Paul)</t>
  </si>
  <si>
    <t xml:space="preserve">Very little is done regarding history and culture. </t>
  </si>
  <si>
    <t xml:space="preserve">It has mostly caused issues at the county-wide level, rather than at the department level. It will no doubt impact budgets throughout the county. </t>
  </si>
  <si>
    <t>We have lost partners (community-based organizations, other public agencies, businesses, etc.) who have had to stop working with us on parks/rec initiatives due to changes in the federal funding and policy environment;None - but anticipate an impact on the upcoming fiscal budget; Other - please describe in comments below</t>
  </si>
  <si>
    <t>Western Reserve Land Conservancy</t>
  </si>
  <si>
    <t>Thurgood Marshall historic signage</t>
  </si>
  <si>
    <t>Community meetings</t>
  </si>
  <si>
    <t>New York State Office of Parks, Recreation &amp; Historic Preservation (within Buffalo)</t>
  </si>
  <si>
    <t>Newark Department of Recreation, Cultural Affairs, and Senior Services</t>
  </si>
  <si>
    <t>Huntsville, AL</t>
  </si>
  <si>
    <t xml:space="preserve">0137000  </t>
  </si>
  <si>
    <t>Huntsville Parks &amp; Recreation</t>
  </si>
  <si>
    <t>Big Spring International Park (Settlement &amp; Civil Rights), Optimist Park / Dallas Park (Early 20th Century Desegregation)</t>
  </si>
  <si>
    <t>Cultural Programming</t>
  </si>
  <si>
    <t>African American heritage, Dead Children&amp;apos;s Playground, cultural programming</t>
  </si>
  <si>
    <t>Plano, TX</t>
  </si>
  <si>
    <t>4858016</t>
  </si>
  <si>
    <t>Plano Parks and Recreation Department</t>
  </si>
  <si>
    <t>Benjamin Rush State Park</t>
  </si>
  <si>
    <t>Lexington-Fayette Urban County Government Division of Parks and Recreation</t>
  </si>
  <si>
    <t>We believe public support for the new Park Fund referendum last fall demonstrates motivation to support city parks as a critical piece of Quality of Life infrastructure impacting property values.</t>
  </si>
  <si>
    <t>Broad support for downtown July 4th and Halloween events (Thriller Parade) plus events in partnership with VisitLex and Mayors Office 250LEX</t>
  </si>
  <si>
    <t>Yappy Hour, Food Truck Fridays, Phoenix Reimagined, Parks and Recreation Month</t>
  </si>
  <si>
    <t>See #1 - Park Fund referendum</t>
  </si>
  <si>
    <t>City prioritizes a Youth Summer Job Training Program (we participate)</t>
  </si>
  <si>
    <t>Just starting to find a role in this area by supporting SOS (Survivors of Suicide) Loss Support Group</t>
  </si>
  <si>
    <t>Bring Back the Bluegrass (parkland naturalization/no mow), Health Fairs, Co-Funding projects with non-profits such as Blue Grass Community Foundation (matches donors to our initiatives)</t>
  </si>
  <si>
    <t>Phoenix Reimagined, Gainesway Futsal, Valley Community Building expansion</t>
  </si>
  <si>
    <t>Passage of Park Fund referendum, which many city leaders did not expect to pass</t>
  </si>
  <si>
    <t>Ever-changing Leadership of elected officials (takes time to educate new representatives) and Lack of Quantifying Data (location analytics) to make data-driven decisions</t>
  </si>
  <si>
    <t>See email</t>
  </si>
  <si>
    <t>Many of our park names are based on the subdivision in which they are located or a natural feature in or near the park. If there were stories how the subdivisions or natural features got their name...I fear we&amp;apos;ve lost those stories..</t>
  </si>
  <si>
    <t>Uncertainty of Parks&amp;apos; divisional funding based on potential loss of federal funding for other city divisions</t>
  </si>
  <si>
    <t xml:space="preserve">Friends of Laurel Hill </t>
  </si>
  <si>
    <t>John Heinz National Wildlife Refuge at Tinicum</t>
  </si>
  <si>
    <t>Allegheny Land Trust</t>
  </si>
  <si>
    <t>Point State Park</t>
  </si>
  <si>
    <t>Riverlife</t>
  </si>
  <si>
    <t>AllAll</t>
  </si>
  <si>
    <t xml:space="preserve">Allegheny Landing (Shore Thing) </t>
  </si>
  <si>
    <t xml:space="preserve">Allegheny Riverfront Park </t>
  </si>
  <si>
    <t xml:space="preserve">West End Bridge Connector (design effort with deep community engagement) </t>
  </si>
  <si>
    <t xml:space="preserve">Upkeep (contract with Landforce for care and maintenance) </t>
  </si>
  <si>
    <t xml:space="preserve">Upkeep (endowment for care and maintenance that supplements City responsibility) </t>
  </si>
  <si>
    <t xml:space="preserve">Developed Economic Impact Study for last 25 years of organization (and projections for next 10) </t>
  </si>
  <si>
    <t>Shore Thing, our new floating platform, has grossed over $500,000 in sales to a local business which supports their community. Upkeep supports non-profit partners and underemployed individuals with contracts for care and maintenance of the riverfronts</t>
  </si>
  <si>
    <t xml:space="preserve">Public entity&amp;apos;s perceived fiscal constraints </t>
  </si>
  <si>
    <t>We have supported restoration of Point State Park, which was a critical site for the French and Indian War, meeting place of indigenous tribes, home of french Fort Duquese, then english Fort Pitt</t>
  </si>
  <si>
    <t>Several, most notably will be conducting a podcast series with local youth who will interview community members and local professionals for their stories about connection to the river</t>
  </si>
  <si>
    <t>Pre-colonial american history through contemporary issues</t>
  </si>
  <si>
    <t>Uncertainty in long-term planning, especially in terms of large-scale capital projects which are likely to require federal funds</t>
  </si>
  <si>
    <t>Honolulu Department of Parks and Recreation</t>
  </si>
  <si>
    <t>State Green Fees, a tax where funds go directly to maintenance of parks and natural resources</t>
  </si>
  <si>
    <t xml:space="preserve">People&amp;apos;s Open Markets </t>
  </si>
  <si>
    <t xml:space="preserve">Summer Fun hiring and Honolulu Youth Commission </t>
  </si>
  <si>
    <t xml:space="preserve">City-wide effort to address staffing vacancies </t>
  </si>
  <si>
    <t xml:space="preserve">Planting trees is one of the best methods </t>
  </si>
  <si>
    <t>Safe and Sound Westside (all of Leeward Oahu)</t>
  </si>
  <si>
    <t xml:space="preserve">The Green Fees </t>
  </si>
  <si>
    <t>Removal of federal funding, particularly that which helps with Diversity, Equity, and Inclusion or combats the effects of climate change</t>
  </si>
  <si>
    <t>This year, we celebrated the 50th birthday of the Hokulea, the famed Native Hawaiian sailing vessel which was first assembled, blessed, and launched from the shores of our fabled Kualoa Regional Park on March 8, 1975. Since then it has become an international symbol of unity and care for island earth, as it continues to show how our oceans connected us and how Hawaiians utilized amazing natural methods to sail and chart those vast seas. More info at: bit.ly/Hokulea50thKualoa    Second, is the Lei Day Celebration, which celebrates the universal symbol of aloha every year at Kapi‘olani Regional Park. In 2026, it will mark its 97th year.  More info at: bit.ly/HonoluluLeiDay</t>
  </si>
  <si>
    <t xml:space="preserve">Number 6 would be difficult to determine. The vast majority of our parks have historic names, or designations of some sort. DPR works with several agencies to identify these including the State Historic Preservation Division, Mayor&amp;apos;s Office of Culture and the Arts, Office of Hawaian Affairs, and Department of Hawaiian Homelands.  </t>
  </si>
  <si>
    <t>Our annual Summer Fun program enriches the lives of some 10,000 kids and teens every year. This the city-run seasonal day camp has become an affordable and popular program for keiki ranging from post-kindergarten through high school.</t>
  </si>
  <si>
    <t>Lei Day, Mayor&amp;apos;s Memorial Day Ceremony, Kualoa Wa‘a (Canoe) Fest for Hokulea&amp;apos;s birthday, Na Hula Festival</t>
  </si>
  <si>
    <t xml:space="preserve">Cuts to our Summer Food Assistance Program and Community Forestry tree plantings </t>
  </si>
  <si>
    <t>We have reduced staffing or been unable to fill vacancies to address the impact of lost federal funding to our or other agencies;We have had our capital budget reduced to address the impact of lost federal funding to capital project managed by other agencies;We have lost partners (community-based organizations, other public agencies, businesses, etc.) who have had to stop working with us on parks/rec initiatives due to changes in the federal funding and policy environment</t>
  </si>
  <si>
    <t>Friends of the Parks</t>
  </si>
  <si>
    <t>Openlands</t>
  </si>
  <si>
    <t>Florida Park Service (within Jacksonville) Talbot Islands State Park</t>
  </si>
  <si>
    <t>Irvine, CA</t>
  </si>
  <si>
    <t>0636770</t>
  </si>
  <si>
    <t>City of Irvine</t>
  </si>
  <si>
    <t>Great Park – captured via tax assessment district Gateway Preserve</t>
  </si>
  <si>
    <t>Woollett Aquatics Center National, State &amp; Local Tournaments, PGF &amp; other major baseball &amp; softball tournaments, Orange County Soccer Club &amp; other professional soccer clubs, Great Park Ice - home to the Anaheim Ducks professional hockey team practices</t>
  </si>
  <si>
    <t>Great Park, Farmers Market, Food Trucks and local businesses at concert series, park events, cultural festivals, Global Village, Irvine Fine Arts Center</t>
  </si>
  <si>
    <t>Great Park, Public park system</t>
  </si>
  <si>
    <t>High School Youth Action Team, Children, Youth &amp; Family Strategic Plan, One Irvine Workforce Youth Service Corps Apprenticeship Program, Internship Program, Creation of the Office of Health &amp; Wellness, DARE &amp; Student Resource Officers through Police Dept.</t>
  </si>
  <si>
    <t>FOR Families counseling, Irvine Family Resource Center, Irvine Prevention Coalition</t>
  </si>
  <si>
    <t>Reclaimed water policy for irrigation in public parks, City use of single-use plastics alternatives, Electrical Audit at all City-owned facilities, Replacement program for traditional lights with LEDs</t>
  </si>
  <si>
    <t>Gated vehicular access and electronic locks for restroom facilities based on park hours, Regular public service patrols, Public safety substation at the Great Park, Park ambassador program, Safety lighting and visibility at all public parks</t>
  </si>
  <si>
    <t>The existing Great Park (500+ acres) and expansion (300+ acres for $1.1B) provides numerous opportunities numerous sports fields, an amphitheater, ice rink, waterpark, museums, and much more.</t>
  </si>
  <si>
    <t>Competition for City resources and difficulty measuring economic effects. A prospective Great Park valuation study estimates significant economic benefits for the park once fully built out, but only includes phases one and two.</t>
  </si>
  <si>
    <t>At Portola Springs Park, the community center has a room dedicated to early indigenous peoples in the area (including artifacts, interpretive boards, and art). The park also includes a native plant garden and interpretive outdoor exhibits highlighti life in the area over 2,000 years ago.  In partnership with the Irvine Ranch Conservancy, interpretive signs are placed along the nature trails in the southern preserve area of the City. Bommer Canyon Preserve includes building outposts to reflect the history of life on the Irvine Ranch in the late 1800s and 1900s.  The 2,604-foot-long Great Park Walkable Historical Timeline is laid out on one of the former Marine Corps Air Station El Toro&amp;apos;s taxiways, and guides visitors through 162 significant historical events of global, national, state, and regional significance. The timeline begins in 13,000 BC and goes through 2019, paying homage to our world history as well as significant historical events in Southern California, Irvine, and the</t>
  </si>
  <si>
    <t>FYI - Information can be shared in more detail, but space in the answer lines is highly limited. Please advise if you want more information.</t>
  </si>
  <si>
    <t>Gabrielino Indians inhabited the area 2,000 years ago and lived peacefully until Spanish explorers laid claim to the area in 1769 (Gaspar de Portola).  Area formed part of Rancho San Joaquin, a Mexican land grant purchased by James Irvine to become Irvine Ranch in 1864. It was more than 90,000 acres and one of the largest private ranches in the country.  Birth of the modern master-planned community emerged with The Irvine Ranch planned by William Pereira starting in 1960. The Irvine Company donated 1,000 acres of land and asked Pereira to design a new city around the university. Pereira planned a collection of villages that emanated from the university but centered around local schools. The new city was called Irvine.</t>
  </si>
  <si>
    <t>Cincinnati Recreation Commission</t>
  </si>
  <si>
    <t xml:space="preserve">Y2WK Youth to Work </t>
  </si>
  <si>
    <t>Department of General Services</t>
  </si>
  <si>
    <t>Ansley Park Beautification Foundation</t>
  </si>
  <si>
    <t>Atlanta Beltline Incorporated (ABI)</t>
  </si>
  <si>
    <t>Atlanta Beltline Partnership</t>
  </si>
  <si>
    <t>community based marketing</t>
  </si>
  <si>
    <t>Atlanta Memorial Park Conservancy</t>
  </si>
  <si>
    <t>Blue Heron Nature Preserve</t>
  </si>
  <si>
    <t>Blueway Trail</t>
  </si>
  <si>
    <t>Riparian zone withing the Preserve reduce the impact of stormwater flows</t>
  </si>
  <si>
    <t>Blueway Trail sytem increased the value to the community by openning up the Preserve for visitation from one end to the other.</t>
  </si>
  <si>
    <t>?</t>
  </si>
  <si>
    <t>Interpretive signage</t>
  </si>
  <si>
    <t>Grist Mill era via interpretive signage of old mill dam on site</t>
  </si>
  <si>
    <t>Chastain Park Conservancy</t>
  </si>
  <si>
    <t xml:space="preserve">Park Maintenance has increased property valies </t>
  </si>
  <si>
    <t xml:space="preserve">Capital projects have engaged more visitors </t>
  </si>
  <si>
    <t xml:space="preserve">We strive to partner with small businessess to support fundraising events </t>
  </si>
  <si>
    <t xml:space="preserve">We use social media to attract park users </t>
  </si>
  <si>
    <t xml:space="preserve">Our efforts to restore the historic piedmont forest helps with stormwater managements </t>
  </si>
  <si>
    <t xml:space="preserve">Invasive plant removal allows for more visibility and makes the park feel safer </t>
  </si>
  <si>
    <t>When funders believe the park is maintained through their taxes</t>
  </si>
  <si>
    <t xml:space="preserve">First Integrated Public Golf Course in the State of GA </t>
  </si>
  <si>
    <t xml:space="preserve">Uncertainty in long term funding as people are donating more to at risk programs </t>
  </si>
  <si>
    <t>We have had funding rescinded for a specific park or recreation project;We have reduced program offerings (classes, leagues, events, etc.) or had to raise costs for programs to address the impact of lost federal funding to our or other agencies;We have lost partners (community-based organizations, other public agencies, businesses, etc.) who have had to stop working with us on parks/rec initiatives due to changes in the federal funding and policy environment</t>
  </si>
  <si>
    <t>Department of Watershed Management</t>
  </si>
  <si>
    <t>Freedom Park Conservancy (Atlanta)</t>
  </si>
  <si>
    <t>Georgia State University (Hurt Park)</t>
  </si>
  <si>
    <t>Gwinnett Parks Foundation</t>
  </si>
  <si>
    <t>Historic Fourth Ward Park Conservancy</t>
  </si>
  <si>
    <t>Historic 4th ward is named after the area that was the 4th ward until renaming in 1874. Atlanta residents began visiting the springs in John Armistead’s beech grove two miles east of town., approximately 50 yds. south of the intersection of Ponce de Leon and the Atlanta Beltline. An Atlanta physician named the springs “Ponce de Leon Springs,” based on his assertion that the water held rejuvenative properties.</t>
  </si>
  <si>
    <t>Proximity to the Atlanta crackers field, the sears roebuck building, and clear creek basin</t>
  </si>
  <si>
    <t>Midtown Alliance</t>
  </si>
  <si>
    <t>Olmsted Linear Park Alliance</t>
  </si>
  <si>
    <t>Park Pride</t>
  </si>
  <si>
    <t xml:space="preserve">  unable to track that information</t>
  </si>
  <si>
    <t>Washington Park, established in 1904, became Atlanta’s first public park specifically designated for African American residents, during an era of enforced segregation. Its creation marked a significant milestone in the city’s racial and civic history, providing one of the few public recreational spaces available to Black Atlantans.  Over time, it became a hub of community life, civic organizing, and cultural identity in the historic Westside. Today, the surrounding Washington Park neighborhood is listed on the National Register of Historic Places.</t>
  </si>
  <si>
    <t>not applicable</t>
  </si>
  <si>
    <t>We work with youth, at times, in our Visioning processes. Part of the Visioning process is to research and discuss the history of the space and the community’s culture.</t>
  </si>
  <si>
    <t>none</t>
  </si>
  <si>
    <t>Local leaders and celebrities, Civil Rights</t>
  </si>
  <si>
    <t>Recent changes in federal funding and policy have created uncertainty in long-term planning for our organization. As we work closely with local governments, shifting federal priorities make it more difficult to anticipate future resource levels and plan multi-year initiatives with confidence. At the same time, philanthropic dollars are being stretched thinner, as the overall funding landscape more competitive. Additionally, rising operating and construction costs—from materials to labor—have increased the financial strain on both our organization and the community groups we support.</t>
  </si>
  <si>
    <t>Piedmont Park Conservancy, Inc</t>
  </si>
  <si>
    <t>1895 Cotton Exhibition , Annual Peachtree Road race</t>
  </si>
  <si>
    <t>Saturday morning Park tours</t>
  </si>
  <si>
    <t>History of Piedmont Park</t>
  </si>
  <si>
    <t>Trees Atlanta</t>
  </si>
  <si>
    <t>Youth Tree Team</t>
  </si>
  <si>
    <t>NeighborWoods</t>
  </si>
  <si>
    <t>&amp;quot;Hurt Park: As a rich part of Atlanta’s history, once a platform where Martin Luther King Jr. addressed civil rights activists, the park provides equitable access to valuable open space for all Atlantans to celebrate the site with pride. Freedom Park: Through purchases and eminent domain, the GDOT assembled much of the central portion of the project land, and had already demolished 500 homes when local protests and lawsuits, and Governor Jimmy Carter finally stopped the project in the 1970s. The land was transferred to the City of Atlanta and became a park.</t>
  </si>
  <si>
    <t>They are not &amp;quot;our parks&amp;quot;, we just run programming and help care for the parks. COA will report this.</t>
  </si>
  <si>
    <t>Docent led walking tours and educational opportunities through our Junior TreeKeeper camps for 1st - 6th graders.</t>
  </si>
  <si>
    <t xml:space="preserve">Our docents cover indigenous peoples, colonial times, Civil War &amp; and post war reconstruction, </t>
  </si>
  <si>
    <t>Uncertainty in long-term planning, the time and effort involved in contingency planning, pauses in programming due to partner&amp;apos;s funding challenges.</t>
  </si>
  <si>
    <t>San Diego County Parks and Recreation (within San Diego city)</t>
  </si>
  <si>
    <t xml:space="preserve">Heritage Park, Whaley House, Waterfront </t>
  </si>
  <si>
    <t>Community Garden, Waterfront Park, Heritage Park, Whaley House</t>
  </si>
  <si>
    <t>SD Nights</t>
  </si>
  <si>
    <t>Community Involved Vocational Inmate Crew Services</t>
  </si>
  <si>
    <t>Tijuana River Valley Regional Park and Campground Improvements</t>
  </si>
  <si>
    <t>We have had our capital budget reduced to address the impact of lost federal funding to capital project managed by other agencies;None - but anticipate an impact on the upcoming fiscal budget</t>
  </si>
  <si>
    <t>Texas Parks and Wildlife Department (within Austin)</t>
  </si>
  <si>
    <t>Kōkua Kalihi Valley Comprehensive Family Services (KKV)</t>
  </si>
  <si>
    <t>Boston Conservation Commission</t>
  </si>
  <si>
    <t>Flushing Meadows-Corona Park Conservancy</t>
  </si>
  <si>
    <t>City of Fort Worth - Open Space Conservation Program</t>
  </si>
  <si>
    <t xml:space="preserve">Broadcast Hill is named for the broadcasting tower on the property that has been a Fort Worth staple for many decades. It&amp;apos;s well-known as an iconic location in the community. We also host events that educate the public on the natural history of the site. Natural history is not well-captured by this survey, but preserving our natural history is one of the primary intents behind our program. </t>
  </si>
  <si>
    <t>Loss of opportunities. One of our partners had a $25M grant rescinded which would have funded conservation efforts and land management. The REPI grant focus was also changed and fewer awards are available for land conservation and climate mitigation. The BRIC grant has been cancelled, resulting in the City not pursuing projects that would benefit flood control and riparian areas.</t>
  </si>
  <si>
    <t>Hudson County Division of Parks (within Jersey City)</t>
  </si>
  <si>
    <t>Jersey City Divisions of Park Maintenance</t>
  </si>
  <si>
    <t xml:space="preserve">Jersey City Waterfront Parks Conservancy - </t>
  </si>
  <si>
    <t>North Las Vegas, NV</t>
  </si>
  <si>
    <t>3251800</t>
  </si>
  <si>
    <t>City of North Las Vegas Department of Parks and Recreation</t>
  </si>
  <si>
    <t>high school part time employees</t>
  </si>
  <si>
    <t>24 hour security at park and rec facilties</t>
  </si>
  <si>
    <t>Lack of Funding</t>
  </si>
  <si>
    <t>Kiel Ranch Park is one of the oldest homesteads in Southern Nevada</t>
  </si>
  <si>
    <t>programing, art, events, and interpretive signage</t>
  </si>
  <si>
    <t>great migration, indigenous history, gambling, state history</t>
  </si>
  <si>
    <t>Ending programing/master panning and grants</t>
  </si>
  <si>
    <t>We have had funding rescinded for a specific park or recreation project;We have had our capital budget reduced to address the impact of lost federal funding to capital project managed by other agencies;We have lost partners (community-based organizations, other public agencies, businesses, etc.) who have had to stop working with us on parks/rec initiatives due to changes in the federal funding and policy environment</t>
  </si>
  <si>
    <t>Saint Paul Parks and Recreation Department</t>
  </si>
  <si>
    <t xml:space="preserve">The Minnesota Yacht Club Festival, the first major music festival to be held in a Saint Paul park in over a decade, brought over 100,000 people to Harriet Island Regional Park in July. Also, the 2026 World Junior Ice Hockey Championship.  </t>
  </si>
  <si>
    <t xml:space="preserve">Recent initiatives to boost small businesses have included our summer Block Parties featuring local vendors, focused on activating downtown parks and streets that have recently reopened after long periods of construction to help boost area businesses. </t>
  </si>
  <si>
    <t>We tout our ParkScore whenever we get the chance! We know our high-quality Parks and Recreation systems is a major factor in making Saint Paul an attractive place to live and work, so we strive to continue to strengthen our system long into the future.</t>
  </si>
  <si>
    <t xml:space="preserve">Right Track addresses changing labor force demographics as well as education and employment disparities by connecting young people to internships and training while supporting employers as they mentor the next generation of diverse talent. </t>
  </si>
  <si>
    <t>Community First Public Safety (CFPS) initiative; Awakenings violence prevention and early intervention program; Right Track youth jobs program serves juvenile offenders and youth in diversion programs.</t>
  </si>
  <si>
    <t xml:space="preserve">We incorporate stormwater management into our projects. Other recent initiatives include geothermal heating at Como Park Zoo and Conservatory and North End Community Center.  </t>
  </si>
  <si>
    <t>This summer, we activated downtown Kellogg Mall Park with our “Kick it in Kellogg” program by adding a new dog park and programming it with food trucks, music, games, yoga, happy hours, dancing and other activities.</t>
  </si>
  <si>
    <t xml:space="preserve">Our Right Track program would likely be one of the most impactful programs. We work with nearly 150 employers to provide over 1000 youth with internships each year. Right Track has made a notable impact on our Saint Paul workforce.  </t>
  </si>
  <si>
    <t>The biggest barrier would likely be the difficulty measuring the economic benefits of parks and recreation. Benefits such as lower healthcare costs, increased business activity, reduce energy costs, are long-term, indirect, and hard to quantify.</t>
  </si>
  <si>
    <t xml:space="preserve">Saint Paul Grand Round - This core bike route was envisioned in the late 1800s by prominent landscape architect H.W. S. Cleveland.  His idea included protection of naturally beautiful spaces along Lake Como, Lake Phalen, and the Mississippi River. The Grand Round was seen as unbroken chain of “parked” ways that connected these larger park spaces that encircled the city. Most of these parkways were installed by the 1930s. The first bicycle and pedestrian trail was installed along Mississippi River Boulevard in the 1920s.    Swede Hollow – This historic ravine was first home to Dakota, then Swedish, Italian, Irish, Polish and Mexican communities, before becoming a city park in 1976. </t>
  </si>
  <si>
    <t xml:space="preserve">4) Wak?an T?i´pi and Wicah?api are maintained as sacred Dakota sites.  5) Estimate. We don’t have an exact number out of our 186 parks, but many have a historical or cultural elements incorporated into them. Capital projects funded by eligible sources resulting in a property to be operated by the City shall dedicate one (1) percent of eligible project funds for public art. 6) Estimate, likely higher.. </t>
  </si>
  <si>
    <t xml:space="preserve">Named Wak?an T?i´pi Center to honor the significance of Wakan Tipi Cave as a Dakota sacred site, this new amenity will serve as an intergenerational gathering place that honors Wakan Tipi and the ma?a paha as Da?ota sacred sites. The work here connects people to this sacred landscape though immersive experiences in Da?ota history, lifeways, language, and values.  The 7,500 sq. ft. building will feature an exhibit hall, classrooms, ceremony space, a community gathering area, a teaching kitchen, and teaching gardens to showcase and expand the value of the sanctuary as a place for cultural healing, life-long learning, and inspiration. The Wakan Tipi Center is anticipated to open to visitors in Spring of 2026. </t>
  </si>
  <si>
    <t>4) Wak?an T?i´pi (Formerly Bruce Vento Nature Sanctuary) and Wicah?api (Formerly Indian Mounds Regional Park) are maintained as sacred Dakota sites.  5) We don’t have an exact number out of our 186 parks, but many have a historical or cultural elements in</t>
  </si>
  <si>
    <t xml:space="preserve">Historic Rondo (Art installations, signage, Rondo Days), Dakota/Native American history (Art installations, murals, park names, historical plaques, new Wak?an T?i´pi Center), general site-specific history such as Como Streetcar Station, Como Park Zoo &amp; Conservatory, Swede Hollow, etc.  </t>
  </si>
  <si>
    <t>District of Columbia Department of Parks and Recreation</t>
  </si>
  <si>
    <t>Yards Park</t>
  </si>
  <si>
    <t>Late Night Hype (multiple recreation centers)</t>
  </si>
  <si>
    <t xml:space="preserve">Competing priorities - land use for housing and transportation is often prioritized and park space is often viewing as an extra amenity, not a right.. </t>
  </si>
  <si>
    <t xml:space="preserve">Franklin Park - first Emancipation Parade on April 19, 1866. Parkview Playground was one of the first public parks in America to integrate racially in 1956. Takoma Aquatic Center hosts the annual Black History Swim Meet celebrating African American history. Chuck Brown Day is an annual festival in DC honoring the Godfather of Go-Go. Anacostia Pool was the location of Washington&amp;apos;s first Race Riot. </t>
  </si>
  <si>
    <t xml:space="preserve">Interpretive signage and memorials. </t>
  </si>
  <si>
    <t xml:space="preserve">DPR&amp;apos;s inventory includes several sites that are preserved as historic landmarks, for example, Fort Greble Nature Center and surrounding parklands are on the land that served as crucial defense sites in the Civil War. We also celebrate the District&amp;apos;s LGBTQ+ history at 17th Street Park which is located near the home of one of the District&amp;apos;s first drag queens and a revolutionary in LGBTQ+ rights, William Dorsey Swann. Portions of Walter Pierce Park are protected in perpetuity because it is a burial grounds for thousands of Black Washingtonians of the Colored Union Benevolent Association. </t>
  </si>
  <si>
    <t>Hermann Park Conservancy - Hermann Park</t>
  </si>
  <si>
    <t>In June 1954, the Hermann Park Golf Course became one of the first in the nation to achieve true desegregation.</t>
  </si>
  <si>
    <t>Texas history &amp; ecology (ex. Pioneer Memorial Log House, Pioneer Memorial Obelisk, Sam Houston Monument, Houston Zoo, Houston Museum of Natural Science) | Japanese culture in Houston &amp; the city ties to sister city Chiba (Japanese Garden)</t>
  </si>
  <si>
    <t>Brooklyn Bridge Park Development Corporation</t>
  </si>
  <si>
    <t xml:space="preserve"> Brooklyn Bridge Manhattan Inc. d/b/a Gotham Park</t>
  </si>
  <si>
    <t>Des Moines Parks and Recreation Department</t>
  </si>
  <si>
    <t xml:space="preserve">Can provide more detail on above sites and metrics. </t>
  </si>
  <si>
    <t>Public engagment for capital projects reach out to local residents, schools and community groups, our mobile recreation and environmental programs and summer camp are a few examples</t>
  </si>
  <si>
    <t>Location, neighborhood, identities, cultural, historical, world war 1, world war 2, indigenous / pre-colonial, local leaders, natural/environmental</t>
  </si>
  <si>
    <t>Recent changes to federal funding and policies have significantly disrupted our grant and funding plans. Anticipated federal closures and broader funding uncertainty delayed the announcement and release of the Notice of Funding Opportunity (NOFO) for the vital ORLP grant. This shift required us to pause planned timelines, adjust internal workflows, and manage uncertainty of federal funding opportunities.</t>
  </si>
  <si>
    <t>Wisconsin Department of Natural Resources</t>
  </si>
  <si>
    <t>Internships and Career Fairs</t>
  </si>
  <si>
    <t>Community Service opportunity to satisfy court-ordered alternatives to incarceration</t>
  </si>
  <si>
    <t>Wetland expansion planned for Havenwoods; all 3 properties had beneficial stormwater management to reduce effects of historic flood event</t>
  </si>
  <si>
    <t>Conversion of army base to forest</t>
  </si>
  <si>
    <t>Havenwoods was named through a public school contest within the zipcode</t>
  </si>
  <si>
    <t>We&amp;apos;ve had more than 23,000 participants in public and field trip programs this calendar year</t>
  </si>
  <si>
    <t>Importance of native spaces (creating them, restoring them, protecting them)</t>
  </si>
  <si>
    <t>There is still a lot of uncertainty in long-term effects as other bureaus within the agency have had impacts from Federal cuts (some operational changes were implemented agency-wide).</t>
  </si>
  <si>
    <t>Essex County Department of Parks, Recreation, and Cultural Affairs</t>
  </si>
  <si>
    <t>Bloomfest craft vendors, food trucks</t>
  </si>
  <si>
    <t>county-wide system</t>
  </si>
  <si>
    <t>Branch Brook Park Alliance, Weequahic Golf high school and college interns</t>
  </si>
  <si>
    <t>SPARK Friends of Riverbank Park</t>
  </si>
  <si>
    <t>Code Blue Shelters</t>
  </si>
  <si>
    <t>Sheriff&amp;apos;s department presence throughout all parks</t>
  </si>
  <si>
    <t>We are a county-wide system that offers free programs to ensure financial accessibility.  However, there is limited ability for growth.</t>
  </si>
  <si>
    <t>In 1974, police action instigated the Puerto Rican rebellion in Branch Brook Park during Fiestas Patronales.  SPARK, Friends of Riverbank Park was formed by the local community in 1994 to prevent the destruction of Riverbank Park and ensure social and environmental justice for the local community.  They are still very active today, more than 30 years later.</t>
  </si>
  <si>
    <t>SPARK has a school program for the elementary school students in the neighborhood that discusses their history, the history of Riverbank Park, and community engagement</t>
  </si>
  <si>
    <t>Environmental history, industrial history, local community history, 20th century history</t>
  </si>
  <si>
    <t>Downtown Forth Worth, Inc.</t>
  </si>
  <si>
    <t>DC Public Library</t>
  </si>
  <si>
    <t>Houston Audubon (Edith L. Moore Nature Sanctuary)</t>
  </si>
  <si>
    <t>Calwa Recreation and Park District</t>
  </si>
  <si>
    <t>French Market Corporation</t>
  </si>
  <si>
    <t>T.O. Fuller State Park</t>
  </si>
  <si>
    <t>Town of Pineville</t>
  </si>
  <si>
    <t>Harris County - Precinct 3 (within Houston)</t>
  </si>
  <si>
    <t>Waterfront Park</t>
  </si>
  <si>
    <t xml:space="preserve">Waterfront Park:  We estimate that more than $1 billion has been reinvested in our neighborhood as a result of the park being developed.  </t>
  </si>
  <si>
    <t xml:space="preserve">Waterfront Park:  We do not benefit from tax increment financing or a special tax unfortunately so do not have this figure but we know that 24% of our park visitors reside outside the region.  </t>
  </si>
  <si>
    <t xml:space="preserve">Waterfront Park:  We have many small businesses who operate in the park, start up events which spur other small business development and also support small business in the neighborhood who have opened as a result of the park.  </t>
  </si>
  <si>
    <t xml:space="preserve">Waterfront Park:  We are the front door to our community and have a regional impact.  We provide quality of life for corporations to attract employees and tourism alike. </t>
  </si>
  <si>
    <t>Waterfront Park:  we support interns</t>
  </si>
  <si>
    <t xml:space="preserve">Waterfront Park:  We are a an environmental solution for Ohio River flooding and help communities downriver.  </t>
  </si>
  <si>
    <t xml:space="preserve">Waterfront Park </t>
  </si>
  <si>
    <t xml:space="preserve">We provide a vibrant destination in the heart of our downtown with significant economic and health benefit to the community.  </t>
  </si>
  <si>
    <t>Funding is our largest challenge in every way.  We work to educate the public that we are in need of funding when the public largely perceives the park as wholly taxpayer funded and adequately supported.</t>
  </si>
  <si>
    <t xml:space="preserve">We completely transformed the waterfront in our community from that of blight to a vibrant welcoming space for 2.5 million annual visitors and have catalyzed over $1 billion in neighbor reinvestment.  </t>
  </si>
  <si>
    <t xml:space="preserve">We have a monthly history lecture series, history walking tours, we have a coffee table publication, we host children&amp;apos;s summer camps.  Our Park Expansion was designed to provide educational context and interpterion for our youngest citizens and their families.  Additionally, we host 200 + events for the community which attract them to the site each year . </t>
  </si>
  <si>
    <t xml:space="preserve">Our community was founded because of our River and the Falls of the Ohio.  Our site is rich in history and is the site of the very first settlement in our community.  </t>
  </si>
  <si>
    <t>na</t>
  </si>
  <si>
    <t>A St. Park LLC</t>
  </si>
  <si>
    <t>Seward Park Conservancy</t>
  </si>
  <si>
    <t>Seward Park is the first permanent municiipally-built playground in the nation (1903); named for William F. Steward; purchase of Alaska memorialized by a statue of the hero dog Togo</t>
  </si>
  <si>
    <t>mosaic in the children&amp;apos;s fountain is a map of the lower east side</t>
  </si>
  <si>
    <t>Emancipation Park Conservancy</t>
  </si>
  <si>
    <t>Over $50M in improvements in the park over the past 10 years has increased property values in the surrounding neighborhood</t>
  </si>
  <si>
    <t>The Juneteenth annual celebration attracts visitors from all over the country</t>
  </si>
  <si>
    <t>EPC supports local, small, and minority owned businesses in variety of ways including direct contracts and promotions.</t>
  </si>
  <si>
    <t>New businesses, residences, and residents have move to the area in some part due to improvements and activation of the park through assistance from EPC</t>
  </si>
  <si>
    <t>EPC helps recruit and employ youth life guards to staff the pool at the location</t>
  </si>
  <si>
    <t>Significant investments in facility improvements and programs by EPC at the park has reduced city expenses for these items</t>
  </si>
  <si>
    <t>Significant infrastructure and facility improvements and funding of programs has helped reduce crime in the area</t>
  </si>
  <si>
    <t>Major improvements to the culture center, park grounds, and outdoor stage has increased the economic impact of the park and resonated most with community leaders</t>
  </si>
  <si>
    <t>Marketing and promotion</t>
  </si>
  <si>
    <t>In 1872 the land where Emancipation Park sits on was purchased by former slaves for a place to gather and celebrate Juneteenth.  The site continues to host on the largest Juneteenth celebrations in the country</t>
  </si>
  <si>
    <t>Through annual events and programs centered around history and cultural of the park and surrounding community.</t>
  </si>
  <si>
    <t>Juneteenth and the Emancipation Proclamation.</t>
  </si>
  <si>
    <t>Nashville Parks Foundation</t>
  </si>
  <si>
    <t>Streams and Valleys</t>
  </si>
  <si>
    <t>Installing the Phyllis Tilley Memorial Bridge connecting downtown to Trinity Park</t>
  </si>
  <si>
    <t>This year we partnered with Treetop Schools International in east Fort Worth to bring Trinity River Conservation education to 200 students in grades K-6</t>
  </si>
  <si>
    <t>Most notably the stories of the Streams and Valleys founding women who turned &amp;quot;the ditch&amp;quot; into the beautiful river flowing throughout Fort Worth</t>
  </si>
  <si>
    <t>The Horticultural Society of New York</t>
  </si>
  <si>
    <t>Spokane, WA</t>
  </si>
  <si>
    <t>5367000</t>
  </si>
  <si>
    <t>Evergreen Mountain Bike Alliance East Chapter</t>
  </si>
  <si>
    <t>Established new trails at an upgraded trailhead</t>
  </si>
  <si>
    <t>Lovett Commercial (POST Skylawn)</t>
  </si>
  <si>
    <t>Erie County Department of Parks, Recreation and Forestry (within Buffalo)</t>
  </si>
  <si>
    <t>What is now a public course (Grover Cleveland Golf Course) was the site of the 1912 US Open</t>
  </si>
  <si>
    <t>We opened a Parks History Museum in 2025</t>
  </si>
  <si>
    <t xml:space="preserve">Many of our parks feature stone work built by the Works Progress Administration </t>
  </si>
  <si>
    <t>Department of Natural Resources, State of Iowa</t>
  </si>
  <si>
    <t>Newark City Parks Foundation</t>
  </si>
  <si>
    <t>Urban Ecology Center</t>
  </si>
  <si>
    <t xml:space="preserve">Recent changes to federal funding have caused great uncertainty in planning and staffing.  We enacted a contingency plan and had to reduce our staff and spending accordingly. This of course effects our offerings and programming as well as our capacity to do our revitalizing work on the land. </t>
  </si>
  <si>
    <t>El Paso County Department of Parks and Recreation (within El Paso City)</t>
  </si>
  <si>
    <t>Hillsborough County Parks and Recreation Dept. (within Tampa)</t>
  </si>
  <si>
    <t>Friends of Manito</t>
  </si>
  <si>
    <t>Jamaica Bay-Rockaway Parks Conservancy</t>
  </si>
  <si>
    <t xml:space="preserve">tktktk - wetlands fellowship 6 month paid program </t>
  </si>
  <si>
    <t xml:space="preserve">We support restoration of wetlands and other natural areas adjacent to flood-prone communities that capture floodwaters and carbon footprint most , Jamaica Bay salt marshes are estimated to be at least 13 feet deep — enough to sequester 55 million metric </t>
  </si>
  <si>
    <t>Workforce readiness, flood prevention through wetland restoration, and removing debris from Jamaica Bay and Rockaway</t>
  </si>
  <si>
    <t>Quantifying metrics</t>
  </si>
  <si>
    <t>We lead nature walks that include historical and ecological information about the parks -- from the ice age that formed New York, our lenape pre-colonial heritage, the industrialization of New York and paving over of wetlands, to the recent environmental reforms and creation of wildlife refuges around Jamaica Bay.</t>
  </si>
  <si>
    <t>Madison Parks Foundation</t>
  </si>
  <si>
    <t>Great Outdoors Foundation</t>
  </si>
  <si>
    <t>Austin Parks Foundation</t>
  </si>
  <si>
    <t>We were going to collectively apply for an EPA grant at the end of 2024 (which would have funded us for 2+ years) and were not able to do so because the funding was taken away, so fewer funding opportunities out there.</t>
  </si>
  <si>
    <t>We have had funding rescinded for a specific park or recreation project;We have reduced staffing or been unable to fill vacancies to address the impact of lost federal funding to our or other agencies;We have reduced program offerings (classes, leagues, events, etc.) or had to raise costs for programs to address the impact of lost federal funding to our or other agencies;We have had our capital budget reduced to address the impact of lost federal funding to capital project managed by other agencies;We have lost partners (community-based organizations, other public agencies, businesses, etc.) who have had to stop working with us on parks/rec initiatives due to changes in the federal funding and policy environment;None - and do not anticipate any impacts to future budgets either</t>
  </si>
  <si>
    <t>Overton Park Conservancy - Overton Park</t>
  </si>
  <si>
    <t>Overton Park - several apartment buildings have been constructed on the border of the park since the Conservancy assumed management of the park.</t>
  </si>
  <si>
    <t>I don&amp;apos;t think we have the means to quantify the economic development impact of the park. We have begun exploring the City of Memphis&amp;apos;s Placer.ai data, but that tells us more about who&amp;apos;s visiting the park than about specific economic impacts.</t>
  </si>
  <si>
    <t>Overton Park was the subject of a 1971 Supreme Court case, Citizens to Preserve Overton Park v. Volpe, that declared that all feasible and prudent alternatives had to be exhausted before a highway could be built through public parkland. The efforts to build Interstate 40 through the park began in the 1950s and did not fully conclude until the 1990s, by which point the interstate had been routed around the park, leaving it intact. We like to say Overton Park &amp;quot;unpaved the way&amp;quot; for other cities by setting a precedent that communities could fight back and win on behalf of their public parks.</t>
  </si>
  <si>
    <t>We&amp;apos;ve been more focused on the environmental education side of things, since that is where our small staff&amp;apos;s expertise lies. But we hope to expand to offer more history-based learning in the future.</t>
  </si>
  <si>
    <t>Overton Park was also a focal point in Memphis&amp;apos;s civil rights movement (see Watson v. City of Memphis, another Supreme Court case). Until that ruling, the park and its amenities were segregated, with Black visitors only admitted on certain days of the week. The protestors who staged sit-ins and got arrested for attending concerts or visiting the art museum are now hailed as heroes for helping to make the park accessible to everyone.</t>
  </si>
  <si>
    <t>Uncertainty in long-term planning - we are the recipient of two HUD grants, and the project that&amp;apos;s underway is still moving along with funding flowing, but the one that&amp;apos;s due to start next year is uncertain as it deals expressly with accessibility issues.</t>
  </si>
  <si>
    <t xml:space="preserve">Santa Clara Valley Open Space Authority </t>
  </si>
  <si>
    <t xml:space="preserve">Agency has contracted with California Conservation Corp and San Jose Conservation Corp for trail building, maintenance and operations work. </t>
  </si>
  <si>
    <t xml:space="preserve">- Agency is investigating public-private partnership opportunities to fund investment in parks and open space. This would likely fund restoration projects to meet companies&amp;apos; environmental goals (carbon &amp; water are current focus). </t>
  </si>
  <si>
    <t xml:space="preserve">Benefits of nature/parks and open spaces for flood and wildfire resilience and better health outcomes provide ecomomic benefit to our communities. </t>
  </si>
  <si>
    <t xml:space="preserve">Locating and synthesizing data to support climate resilience and health benefits of our conserved parklands. </t>
  </si>
  <si>
    <t>DeAnza Expedition trail at/through Coyote Valley (not actively programmed, but one of the most notable documented historic events)</t>
  </si>
  <si>
    <t>Silicon Valley Youth Climate Action: Reclamation of wetland discussion; General public: Ongoing CV Hilltop Overlook hikes which give an in-depth overview of the Valley&amp;apos;s local history; Land acknowledgements given at the beginning of programs</t>
  </si>
  <si>
    <t xml:space="preserve">An idea/suggestion is if TPL could provide an easy-to-access resource for data-driven research related to the parks benefits noted above. </t>
  </si>
  <si>
    <t>Santa Clara Valley -- Valley of the Heart&amp;apos;s Delight - agricultural history of the valley; Cattle ranching in the Santa Clara Valley; Indigenous communities who resided and their descendants who still live here whose stories are retold through our land acknowledgement statement as well as  interpretive signage in coordination with tribes.</t>
  </si>
  <si>
    <t>Willow Waterhole Greenspace Conservancy - Willow Waterhole Park</t>
  </si>
  <si>
    <t>Grow your Greenway</t>
  </si>
  <si>
    <t>Music Fest, Colors of the Prairie, and Weeds &amp; Wildlife</t>
  </si>
  <si>
    <t>upcoming farmers markets</t>
  </si>
  <si>
    <t>Mornings at Westbury</t>
  </si>
  <si>
    <t>We have hired security support</t>
  </si>
  <si>
    <t xml:space="preserve">Music Fest has been well received from the Westbury community, so much so that we decided to grow it into its own event seperate from us. </t>
  </si>
  <si>
    <t xml:space="preserve">We lack a few amenities, like restrooms and larger-scale parking. </t>
  </si>
  <si>
    <t>This hasn&amp;apos;t been researched fully to provide and answer</t>
  </si>
  <si>
    <t>We do have some trails named after indigenous groups that once were caretakers of the lands in this region, Karankawa and Akokisa</t>
  </si>
  <si>
    <t>morning outreach to highschoolers, field trips, family clinics &amp; classes</t>
  </si>
  <si>
    <t>Indigenous stories, Climate resilience stories</t>
  </si>
  <si>
    <t>some of our closest non-profit partners lost funding and that lead to reductions of co-programming potential</t>
  </si>
  <si>
    <t>Houston Arboretum &amp; Nature Center</t>
  </si>
  <si>
    <t>ArBOOretum and Pup Crawl, family open houses</t>
  </si>
  <si>
    <t>Completed a $26M master plan in 2021</t>
  </si>
  <si>
    <t xml:space="preserve">We have a historic marker in front of the visitor center with historic verbiage </t>
  </si>
  <si>
    <t>Formal introduction in all programs</t>
  </si>
  <si>
    <t>Public Improvement District 6</t>
  </si>
  <si>
    <t>Houston Parks Board</t>
  </si>
  <si>
    <t>TIRZs (Tax Increment Reinvestment Zones) - spending only</t>
  </si>
  <si>
    <t>MMDs (Municipal Management Districts)</t>
  </si>
  <si>
    <t>LGCs (Local Government Corporations)</t>
  </si>
  <si>
    <t>Pittsburgh Departments of Public Works and Parks &amp; Recreation</t>
  </si>
  <si>
    <t>Santa Clara County Parks and Recreation (within San Jose)</t>
  </si>
  <si>
    <t>1. ernal Gulnac Joice Ranch at Santa Teresa County Park was the home of Joaquin Bernal who came overland with the Juan Bautista de Anza expedition. After retiring from the army, Joaquin settled on the Bernal Rancho raising cattle harvesting fruit from orchards and selling marl, mined on their property, for fertilizer. 2. a. Martial Cottle - Established by Edward Cottle in 1856 and maintained and farmed by his descendants until 2014, this land remained in agricultural production under one family for over 150 years. Martial Cottle Park now celebrates the area&amp;apos;s shared agricultural heritage and how the tradition of farming and sharing food continues to shape our landscape, people, and history.</t>
  </si>
  <si>
    <t>a. Public programs, visitor centers, exhibits, school field trips, special events, interpretive panels, guided tours and hikes, historical collections, volunteer opportunities, teacher resources, brochures and maps, partnerships, Jr. Ranger programs, Jr. OHV Ranger programs, Agents of Discovery mobile app trivia game.</t>
  </si>
  <si>
    <t>a. Native tribal/indigenous community stories, agricultural legacy of Santa Clara Valley, California ranch life, California mining, local leaders, Spanish colonizing expeditions, land grants, how the shorelines have changed over time.</t>
  </si>
  <si>
    <t>Orange County Parks (within Santa Ana)</t>
  </si>
  <si>
    <t>Madison Square Park Conservancy, Inc.</t>
  </si>
  <si>
    <t>Annual appeal- financial, not captured via tax assessment</t>
  </si>
  <si>
    <t>Sports events such as US open viewing and cultural events like the Holiday Tree lighitng, not captured</t>
  </si>
  <si>
    <t>As a nonprofit organization we assist in funding Madison Square Park reducing the city expense.</t>
  </si>
  <si>
    <t>14. In funding our organization we provide high quality programing and a beautiful and functioning public space.</t>
  </si>
  <si>
    <t>Political followthrough</t>
  </si>
  <si>
    <t>We are the site of the first Holiday tree lighting in the United States. The arm of the statue of liberty was displayed in the park to help fund its construciton. We are the site of the National Veterans Day Parade and the NYC Pride Parade.</t>
  </si>
  <si>
    <t>We often monthly history tours and have information on our website.</t>
  </si>
  <si>
    <t>Madison Square Park has a history program that reflects the history of our local community during the guilded age- the time in which the park was built. The park has several historic monuments to veterans including the Eternal light monument that is the start of the national veterans day parade. We also talk about indiginous history and current relevance to the space.</t>
  </si>
  <si>
    <t xml:space="preserve">Tarrant Regional Water District </t>
  </si>
  <si>
    <t>Greensboro Downtown Greenway</t>
  </si>
  <si>
    <t xml:space="preserve">yes - we see increased property values.  we are not a tax assessment district </t>
  </si>
  <si>
    <t>nothing significant yet - but we do envision a tremendous increase in bicycle tourism when our last section is completed and the connection to the A&amp;Y Greenway is made.</t>
  </si>
  <si>
    <t>NA - but we do support small businesses through our programming</t>
  </si>
  <si>
    <t>we have some sustainable features that do this - our innovative stormwater treatment facilities and our solar powered lighting. tree planting and adding green spaces in the urban environment helps too.</t>
  </si>
  <si>
    <t>we don&amp;apos;t have data on this - but we have activated some abandoned corridors and infrastructure</t>
  </si>
  <si>
    <t>we have seen over $650 million in private development invested in and around the Downtown Greenway because of it</t>
  </si>
  <si>
    <t xml:space="preserve">the $650+ million in private economic investment is by far the most compelling.  </t>
  </si>
  <si>
    <t>haven&amp;apos;t really seen barriers</t>
  </si>
  <si>
    <t>we broke attendance records for both our wheels on the greenway and our run and block party events in 2025</t>
  </si>
  <si>
    <t xml:space="preserve">we do this through signage related to our public art works, our audio-guide in partnership with Otocast, and in our community programming, </t>
  </si>
  <si>
    <t xml:space="preserve">American Revolution, Civil Rights movement, textile industry, </t>
  </si>
  <si>
    <t>while we did not experience a change because of this because we have fully funded the project - we have used funds in the past from sources that have been cut recently.</t>
  </si>
  <si>
    <t>Virginia Department of Conservation and Recreation  (within Virginia Beach)</t>
  </si>
  <si>
    <t>San Jose Department of Parks, Recreation and Neighborhood Services</t>
  </si>
  <si>
    <t>Bureau of Land Management (within North Las Vegas)</t>
  </si>
  <si>
    <t>Nevada Division of State Parks (within North Las Vegas)</t>
  </si>
  <si>
    <t>The Trustees of Reservations</t>
  </si>
  <si>
    <t>Hillsborough County Conservation and Environmental Lands Management (within Tampa)</t>
  </si>
  <si>
    <t>St. Johns River Water Management District (within City of Jacksonville)</t>
  </si>
  <si>
    <t>Timucuan Ecological and Historic Preserve and Fort Caroline Memorial (NPS within Jacksonville)</t>
  </si>
  <si>
    <t>National Park Service (within Arlington, Virginia)</t>
  </si>
  <si>
    <t>St. Petersburg, FL</t>
  </si>
  <si>
    <t>1263000</t>
  </si>
  <si>
    <t>St. Petersburg Parks &amp; Recreation Department</t>
  </si>
  <si>
    <t>Yes - the St. Pete Youth Farm; the TASCO division (Teen Arts, Sports and Cultural Opportunities); and departmental hiring initiatives to employ local youth across various divisions</t>
  </si>
  <si>
    <t>Yes - the St. Pete Downtown Partnership&amp;apos;s proposal to activate Williams Park</t>
  </si>
  <si>
    <t>Yes - CPTED (Crime Prevention Through Environmental Design)</t>
  </si>
  <si>
    <t>Item 12 – Our elected officials have historically supported youth workforce and development as a means of crime prevention in our community and have vocally supported this initiative in the last decade.</t>
  </si>
  <si>
    <t>Traditionally, Parks and Recreation salaries are typically lower than other governmental salaries for similar responsibilities and positions, resulting in higher turnover and difficulty with long-term retention.</t>
  </si>
  <si>
    <t>Williams Park, the oldest public park in St. Petersburg, was part of the city’s original 1888 plan and sits on land donated by co-founder John C. Williams. In the 1890s, local women’s civic groups transformed the untouched, overgrown block into a true public park and built its first bandstand. Located in the heart of downtown—bounded by 1st and 2nd Avenues North and 3rd and 4th Streets North—it quickly became a central gathering place for city life. Its mid-century modern bandshell, built in 1954, is architecturally significant and award-winning. Recent revitalization efforts continue to restore and enhance the park’s role as a key downtown community space.</t>
  </si>
  <si>
    <t>See email to TPL team for more information on #4 through #7</t>
  </si>
  <si>
    <t>Historic markers and plaques are located throughout City parks when appropriate, and these cultural sites have signage related to historical events and occurrences that explain the significance of events or local leaders who the sites are named after.</t>
  </si>
  <si>
    <t>Weequahic Park Association - Weequahic Park</t>
  </si>
  <si>
    <t>We know that property value in the area have increased but are not aware of any economic benefits to Weequahic Park that&amp;apos;s occurred due to the increase in property value.</t>
  </si>
  <si>
    <t>The County seems to be more interested in turning Weequahic Park into a sports facility instead of one geared more towards cultural, historic preservation and tourism.</t>
  </si>
  <si>
    <t xml:space="preserve">We are interested in urban farming and farmers market, but no concrete plans have materialized yet. We also have a proposal to construct a boathouse cafe but we are hoping to get funding for it. </t>
  </si>
  <si>
    <t>We have no budget for marketing but we do try to promote the park through social media, events and word of mouth.</t>
  </si>
  <si>
    <t xml:space="preserve">We do not have one, although we are researching the possibilities. </t>
  </si>
  <si>
    <t xml:space="preserve">We had a grant from the Office of Violence Prevention but a Councilman took it away from us for no valid reason. We think he gave it away to another organization. </t>
  </si>
  <si>
    <t>We have increased our events hoping to provide more recreational and educational opportunities for youth and residents, but we do not have any concrete numbers pertaining to crime reduction.</t>
  </si>
  <si>
    <t>We are constantly trying to find creative ways to involve the community while also providing an array of programs and projects but lack of funds makes it very difficult to do so.</t>
  </si>
  <si>
    <t>Our big events, such as Earth Day, Latin Jazz has resonated the most. Although it&amp;apos;s hard to tell because they don&amp;apos;t participate in our events nor do they give any feedback.</t>
  </si>
  <si>
    <t>The incompetence and corruption of some local leaders and public officials.</t>
  </si>
  <si>
    <t xml:space="preserve">Weequahic Park was designed by the Olmsted Brothers Firm. The ceremony at Divident Hill to mark the boundary between Newark and Hillside/Elizabeth. Waverly Fairgrounds, which hosted agricultural fairs, horseback racing, and other events. Weequahic Park hosted President Ulysses S. Grant. During World War II part of the park was used as an army base. Dead bodies, cars and other items have been recovered from Weequahic Lake.  </t>
  </si>
  <si>
    <t>We do have some signage but definitely need a whole lot more.</t>
  </si>
  <si>
    <t xml:space="preserve">We host regular events, including events to honor Veterans. We&amp;apos;ve had Fishing Derby, Treasure Hunts, Latin Jazz Salsa, Yoga, Wellness Events. We&amp;apos;ve had demonstration in Wilbur&amp;apos;s Native Pollinator Sensory Garden for a local Public School. We&amp;apos;ve had flag football, baseball all day event for kids. We installed 4 Book Nooks throughout the park in partnership with a literacy organization. We hosted this year&amp;apos;s Greenfest, City of Water Day and Earth Day. We&amp;apos;ve had an Indigenous Water Ceremony. We planted trees with the NJ Tree Foundation. We were featured in a Nature 101 Video with The Nature Conservancy. We hosted film showings on Climate Resiliency and Coastal Flooding. We partnered with NJIT to do Water Quality Monitoring. We hosted the Yemba Festival, and other events.  </t>
  </si>
  <si>
    <t>We would do so much more if we had the support of competent and caring public officials. Those in office currently seem to put obstacles, instead of providing us with funds and other resources.</t>
  </si>
  <si>
    <t xml:space="preserve">Weequahic Park was designated a historic park in 2003. There&amp;apos;s a Franklin Murphy statue in the park. There was once a boathouse and a few houses around the lake. Sheep once grazed on the pasture inside Weequahic Park. Weequahic Lake discharges into Newark Bay. There is a dam in Weequahic Lake. </t>
  </si>
  <si>
    <t>We had a City Grant rescinded but that was due to corruption on the part of the public official. So far, our federal funds have not been rescinded.</t>
  </si>
  <si>
    <t>Buffalo Division of Parks and Recreation</t>
  </si>
  <si>
    <t>Fort Greene Park Conservancy</t>
  </si>
  <si>
    <t>Fort Greene Park Greenmarket &amp; Artisans Bazaar</t>
  </si>
  <si>
    <t>Free programs like Yoga in the Park and Movies on the Lawn</t>
  </si>
  <si>
    <t>Green Team</t>
  </si>
  <si>
    <t>In 2025, we recruited 2 summer interns by working with Exalt Youth, a non-profit organization dedicated to transforming the lives of court-involved youth in NYC. The internship provided insight to both the physical and digital work needed to maintain gree</t>
  </si>
  <si>
    <t>In recent years, we had a Community Wellness Team, a group of peer specialists – people with lived experience who have been trained to support others who struggle with mental health, psychological trauma, or substance use.</t>
  </si>
  <si>
    <t>Our Green Team provides paid career pathway opportunities for local youth, prioritizing those from nearby NYCHA residences. NYCHA Tenant Association leaders are particularly supportive of this program and have requested that we expand to include more NYCH</t>
  </si>
  <si>
    <t xml:space="preserve">The misperception that NYC fully funds the park’s maintenance, care, and programming and that the Conservancy’s work is not necessary in sustaining the park.  </t>
  </si>
  <si>
    <t xml:space="preserve">The Monument to the Prison Ship Martyrs of the American Revolution is in the center of Fort Greene Park. Dedicated in 1908, the monument marks the site of a crypt for more than 11,500 soldiers who died on British prison ships in nearby Wallabout Bay during the Revolutionary War. </t>
  </si>
  <si>
    <t>We offer the Black History &amp; Culture Tour of Fort Greene, a free on-the ground guided tour led by a local historian that explores the neighborhood’s deep roots in Black history and culture.</t>
  </si>
  <si>
    <t xml:space="preserve">Inside the Visitors Center at Fort Greene Park, interpretative signs highlight the park’s history from the Revolutionary War to the present day, including its military history and the neighborhood’s cultural legacy. The signs feature prominent historical figures connected to the park and the community, including Walt Whitman and Richard Wright. </t>
  </si>
  <si>
    <t xml:space="preserve">Finding new funders to bridge the gap of lost federal funding. </t>
  </si>
  <si>
    <t>Hawaii Division of Forestry and Wildlife (within O&amp;apos;ahu)</t>
  </si>
  <si>
    <t>Lakefront Management Authority / Non-Flood Assets of the Orleans Levee District (within New Orleans)</t>
  </si>
  <si>
    <t>Harris County - Precinct 1 (within Houston)</t>
  </si>
  <si>
    <t xml:space="preserve">Hudson River Park Trust </t>
  </si>
  <si>
    <t>Pinellas County Parks &amp; Conservation Resources (within St. Petersburg)</t>
  </si>
  <si>
    <t>County of Los Angeles Department of Parks and Recreation (within Los Angeles City)</t>
  </si>
  <si>
    <t>Hollywood Bowl, Ford Theatre</t>
  </si>
  <si>
    <t>Our free community programming such as Parks After Dark, Holiday at the Parks, Cultural and Cohesion Events partners with local small businesses such as food trucks, organizations, and vendors to provide free meals and activities to the community.</t>
  </si>
  <si>
    <t>Our Youth at Work Program offers entry level job pathways, job training and referrals to youth assistance programs</t>
  </si>
  <si>
    <t>Our free Every Body Plays program supports free afterschool activities for youth- Our SPOT teen centers , we provide low cost sports league fee at $25 per youth through subsidies to increase affordability; We offer scholarships to our lifeguard candidates</t>
  </si>
  <si>
    <t>Stormwater capture project- Adventure Park and Monteith Park, drought tolerant planting, over 300 Grounds maintenance staff completed the California Native Plant Landscaper Certificate (CNPLC) Program.</t>
  </si>
  <si>
    <t>Activation of Our SPOT teen centers, Safe passages program; Parks Bureau Partnership</t>
  </si>
  <si>
    <t>Wildlife and habitat stewardship through the opening of our San Dimas Raptor rescue center to aid in the rescue and rehabilitation of birds of prey.</t>
  </si>
  <si>
    <t>Our SPOT teen centers as trauma informed preventative initiative to help reduce youth recidivism and increase violence prevention.</t>
  </si>
  <si>
    <t xml:space="preserve">The National Chicano Moratorium March of 1970 is listed on the National Register of Historic Places as a historic district, under Criteria A for Social History, Ethnic Heritage: Hispanic, and Politics/Government. The march started at LA County Park’s Belvedere Community Regional Park, passed by Atlantic Avenue Park, and culminated in Ruben Salazar Park. The march was an antiwar demonstration channeling anti-Vietnam War sentiment to draw attention to domestic issues affecting the Chicano community. It was hailed as the largest demonstration of Mexican Americans in history at that time. The peaceful rally turned into a major conflict between protestors and police officers and sheriff’s deputies. By the end of the day, dozens of people were injured, approximately 152 were arrested, and three were killed, including prominent journalist Ruben Salazar. </t>
  </si>
  <si>
    <t xml:space="preserve">At LA County Parks, community engagement and programming are key parts of our operation. From our outdoor interpretive signage to indoor exhibits, and docent led tours, programming is frequently geared towards youth. Our summer camps such as the ESTEAM program includes a component of history programming. Some of our Civic Art collection, which is enjoyed by all park patrons, including youth, is dedicated to history and culture such as the mural, “The Light of Many Suns” by artist April Banks at Jackie Robinson Park. This mural tells the story of the community of Sun Village and the park. Sun Village was created by Black Americans during a time of restrictive housing covenants that prevented them from owning land in white neighborhoods. In addition to building the community themselves, the residents raised money to purchase that land that makes up the majority of Jackie Robinson Park.    </t>
  </si>
  <si>
    <t xml:space="preserve">At LA County Park’s facilities, many historic and cultural stories at told from our works of civic art, memorials, outdoor interpretive signage, and indoor exhibits. Our collection of civic art, which sometimes includes interpretive panels, often reflects the culture and/or history of the area in which it is installed. With most civic art projects, interpretive programming is delivered about the work to help engage the community and create a sense of ownership with the work. Our memorials stand in honor of veterans of past wars. Outdoor interpretive signage tells many histories such as those of Native American people and more recent histories of homesteaders or significant events that have occurred at our parks or their nearby communities. Indoor exhibits often focus on the natural environment, but also include stories of human activity, including Native American histories, filming histories, and stores of significant events. </t>
  </si>
  <si>
    <t>Closure of our Regional Parks on Mondays and Tuesdays, Increased fees at our Regional Parks; Reduced staffing; Eliminating our Extended Aquatic Swim Season; Eliminating our Parks After Dark Programming</t>
  </si>
  <si>
    <t>Town of Huntersville</t>
  </si>
  <si>
    <t>San Francisco Maritime National Historical Park</t>
  </si>
  <si>
    <t>Idaho Department of Parks and Recreation</t>
  </si>
  <si>
    <t>U.S. Fish and Wildlife Service - Back Bay National Wildlife Refuge (within Virginia Beach)</t>
  </si>
  <si>
    <t>The Civilian Conservation Corps planted dune grasses and constructed fencing around the establishment of the wildlife refuge (late thirties). The resulting sand dunes, which built up over subsequent decades, cut off ocean washover into Back Bay and caused the Bay to transition from a brackish water to freshwater environment.</t>
  </si>
  <si>
    <t xml:space="preserve">We work with over a dozen local schools each year. Activities primarily focus on natural resources, but we are able to add in some historical context with some groups. Additionally, the wildlife refuge partners with neighboring False Cape State Park to provide Wildlife and History Tours to the general public throughout the year. </t>
  </si>
  <si>
    <t>We are fortunate to have a number of artifacts on loan to the wildlife refuge from the Nansemond Indian Nation. We also tell the story of the Hunt Clubs that existed in the area prior to the establishment of the wildlife refuge.</t>
  </si>
  <si>
    <t>Wake County Parks, Recreation and Open Space (within Raleigh)</t>
  </si>
  <si>
    <t>Reinvent South Stockton Coalition</t>
  </si>
  <si>
    <t xml:space="preserve">Little Manila Rising </t>
  </si>
  <si>
    <t>Van Cortlandt Park Alliance</t>
  </si>
  <si>
    <t>When the land was owned by the Van Cortlandt Family they had a plantation with enslaved people.  There is an Enslaved Burial Ground in the park.  VCPA helped get it recognized with proper signage and now we are working to reimagine that location to properly honor the people buried there.</t>
  </si>
  <si>
    <t>VCPA leads educational programs in the park for school gorups</t>
  </si>
  <si>
    <t>Van Cortlandt Plantation and the Enslaved people, the Indigenous people who once lived here, Van Cortlandt House Museum, the American Revolution,</t>
  </si>
  <si>
    <t>Increased uncertainity</t>
  </si>
  <si>
    <t>Buffalo Bayou Partnership - Buffalo Bayou</t>
  </si>
  <si>
    <t>Buffalo Bayou Park</t>
  </si>
  <si>
    <t>Buffalo Bayou Park, Sabine Promenade, Sesquicentennial Park, Allen&amp;apos;s Landing, Japhet Creek Park, Garver Park</t>
  </si>
  <si>
    <t>Data collection and analysis</t>
  </si>
  <si>
    <t>Allen&amp;apos;s Landing is officially considered the birthplace of Houston; Sesquicentennial Park commemorates Houston&amp;apos;s 150th birthday</t>
  </si>
  <si>
    <t>Including Buffalo Bayou Park Cistern as site managed with primary intent of historic and cultural preservation</t>
  </si>
  <si>
    <t>History tours of the Buffalo Bayou Park Cistern</t>
  </si>
  <si>
    <t>Local history</t>
  </si>
  <si>
    <t>Wichita Parks Foundation</t>
  </si>
  <si>
    <t>Wolf River Conservancy</t>
  </si>
  <si>
    <t>North of the River Recreation and Park District (a portion of which is within Bakersfield)</t>
  </si>
  <si>
    <t>lack of funding for capital improvement projects including too-low impact fees and too small of a percent of the property tax that supports our general fund.</t>
  </si>
  <si>
    <t>In 2025, North of the River Recreation &amp; Park District celebrated our 70th anniversary with year-long media, opening of phase 1 of a new park and added a dog park to our most active, most visited park. The celebration cumulated in a massive fall festival with over 1,000 participants and ended in the District&amp;apos;s first ever drone show.</t>
  </si>
  <si>
    <t>NOR Park &amp; Pool, Rasmussen Senior Center</t>
  </si>
  <si>
    <t>Federal funding hasn&amp;apos;t done anything, but the state policies and funding strategies (i.e. rise in minimum wage, cost of living) is making it very difficult to keep our standard level of service.</t>
  </si>
  <si>
    <t>Texas Parks and Wildlife Department  (Laredo)</t>
  </si>
  <si>
    <t>Texas Parks and Wildlife Department (within El Paso)</t>
  </si>
  <si>
    <t>Texas Parks and Wildlife Department (within Houston)</t>
  </si>
  <si>
    <t>River Parks Authority</t>
  </si>
  <si>
    <t>River Parks Authority cites tourism from festivals and other special events held in our high profile park in seeking public funding support.</t>
  </si>
  <si>
    <t>The park has one full-service upscale restaurant operated by a local restauranteur.</t>
  </si>
  <si>
    <t>The River Parks system as a whole is frequently mentioned by local government and the Chamber of Commerce as a high quality of life feature.</t>
  </si>
  <si>
    <t xml:space="preserve">River Parks cites its proximity to federal Qualified Census Tracts, offering economically disadvantaged persons free access to healthful outdoor recreational opportunities. </t>
  </si>
  <si>
    <t>River Parks&amp;apos; contribution to Tulsa&amp;apos;s quality of life.</t>
  </si>
  <si>
    <t>River Parks&amp;apos; history of successful private fundraising sometimes detracts from efforts to increase funding from our public partners.</t>
  </si>
  <si>
    <t>(1) Placing a low water dam (Zink Dam) on the Arkansas River to create a two-mile recreational water impoundment known as Zink Lake.  (2) Preserving undeveloped land on Turkey Mountain to create an urban wilderness area that now has almost 300,000 visitors annually.</t>
  </si>
  <si>
    <t>Through the historic markers, signage and tour information as noted in Question 2, above.</t>
  </si>
  <si>
    <t>Historic markers in the park highlight significant river front occurrences, such oil drilling in the early 20th century, and the first bridge across the Arkansas River in Tulsa, which became and still is a part of historic Route 66.  At Turkey Mountain, once a part of the Muscogee Creek Nation and historically still within that footprint, we have included the Muscogee names on various signage and park &amp;quot;history and mystery&amp;quot; tours conducted by our staff include references to the Muscogee Creek tribal history.</t>
  </si>
  <si>
    <t>We do not receive any federal funds and do not anticipate applying for any.</t>
  </si>
  <si>
    <t>Texas Parks and Wildlife Department (San Antonio)</t>
  </si>
  <si>
    <t>Harris County - Precinct 2 (within Houston)</t>
  </si>
  <si>
    <t>Fort Worth Mountain Bikers Association</t>
  </si>
  <si>
    <t>Texas Parks and Wildlife Department (within Corpus Christi)</t>
  </si>
  <si>
    <t>Fair Park First</t>
  </si>
  <si>
    <t>Mountains Recreation and Conservation Authority (within Los Angeles)</t>
  </si>
  <si>
    <t>Virgina Beach Parks &amp; Recreation Foundation</t>
  </si>
  <si>
    <t>Brackenridge Park Conservancy - Brackenridge Park</t>
  </si>
  <si>
    <t>Washoe County Regional Parks and Open Space (within Reno)</t>
  </si>
  <si>
    <t>City of Fountains Foundation</t>
  </si>
  <si>
    <t>Spokane Parks and Recreation Department</t>
  </si>
  <si>
    <t>riverfront park renovation bond (captured by 20 year bond)</t>
  </si>
  <si>
    <t>riverfront park - food truck tuesdays</t>
  </si>
  <si>
    <t>Riverfront Park, Manito Park, City Golf Courses</t>
  </si>
  <si>
    <t>Downriver Park Disc Golf Course, Boat Launch, and stormwater infiltration facility</t>
  </si>
  <si>
    <t>Underhill Park sport court replacement</t>
  </si>
  <si>
    <t>Riverfront Park.  #1 tourist attraction within the City of Spokane.  Located in our downtown business district, and draws tourism spending to support local downtown business.</t>
  </si>
  <si>
    <t>Competing interests / needs of the downtown business district and local desire to direct economic benefits from parks &amp; business revenue toward behavioral health initiatives.</t>
  </si>
  <si>
    <t>The transformation of Spokane&amp;apos;s downtown core &amp; river corridor from a rail yard to an urban park for the 1974 World&amp;apos;s Fair.  Now known as &amp;apos;Riverfront Park&amp;apos;, this change dramatically transformed Spokane&amp;apos;s downtown from a blighted industrial zone to a well manicured, environmentally functional outdoor space which has attracted businesses and investment for over 50 years.</t>
  </si>
  <si>
    <t>Stories of the Spokane Tribe of Indians, the history of our River Corridor, the history of timber and mining industries which built Spokane, the stories of various local leaders, community members, and neighbors which dedicated themselves to the Spokane Community.</t>
  </si>
  <si>
    <t>The largest challenge we have faced has been changes to the National Park Service staffing &amp; Land and Water Conservation Fund program management.  This has significantly delayed LWCF funded projects currently contracted to Spokane Parks.  Due to significant staff reduction @ the federal level, and changes to the cultural resource review process, it has delayed one of our large capital projects for over a year.</t>
  </si>
  <si>
    <t>We have had our capital budget reduced to address the impact of lost federal funding to capital project managed by other agencies</t>
  </si>
  <si>
    <t>Texas Medical Center - Public Parks &amp; Gardens</t>
  </si>
  <si>
    <t>Baton Rouge, LA</t>
  </si>
  <si>
    <t>2205000</t>
  </si>
  <si>
    <t>Recreation and Park Commission for the Parish of East Baton Rouge</t>
  </si>
  <si>
    <t>This was a motivation to help justify a recent program level 10 systme master plan and associated Tax election - data was provided via tax assessor and a study analysed and produced by TPL</t>
  </si>
  <si>
    <t>This is currently being developed, looking for ways to improve specific parks to help drive sports tourism and development</t>
  </si>
  <si>
    <t>actively developing ways to improve this at several high traffic parks</t>
  </si>
  <si>
    <t>We consider parks to be a major factor and driver of this, brain drain is a big issue here</t>
  </si>
  <si>
    <t>Imagine your Parks 3, our 10 year plan, has a major focus on equity and underserved communities</t>
  </si>
  <si>
    <t>We view parks as a mjor player in stormwater management and in helping to reduce healthcare costs by providing opportunities for patrons to lead an active lifestyle</t>
  </si>
  <si>
    <t>Atcivily working on this with improved security camera monitoring, security consultnt, assessments, a rapid response system, and improved maintenance and security measures</t>
  </si>
  <si>
    <t>I think it is yet to be seen, but I would estimate the inmproved security, maintenance, rapid response, as well as the potential for sports tourism</t>
  </si>
  <si>
    <t>Funding to drive the improvements necessary to see a return on economic benefit.  We are in the process of better engageing the private business community to better maximize private/public partnerships and funding</t>
  </si>
  <si>
    <t>The Baton Rouge City Park Swim-in -    https://www.batonrougegallery.org/and-we-went-the-history</t>
  </si>
  <si>
    <t>Site signage, Art, and oral history, engaging in converations</t>
  </si>
  <si>
    <t>Local histories depending on the site (african american, Baton Rouge, site specific, military, etc..)</t>
  </si>
  <si>
    <t>Forever Wild</t>
  </si>
  <si>
    <t>Madison County Parks and Recreation Department</t>
  </si>
  <si>
    <t>Alabama State Parks  (Monte Sano State Parks)</t>
  </si>
  <si>
    <t xml:space="preserve">Ditto Landing </t>
  </si>
  <si>
    <t>Land Trust of Northern Alabama</t>
  </si>
  <si>
    <t>all nature preserves</t>
  </si>
  <si>
    <t xml:space="preserve">Lack of locally-based economic impact studies </t>
  </si>
  <si>
    <t>Expansion of the City of Huntsville to Monte Sano Mountain with the construction of the railroad across what is now the Monte Sano Nature Preserve.</t>
  </si>
  <si>
    <t>Interpretive signage, audio tours and guided hikes</t>
  </si>
  <si>
    <t>Local community leaders and families</t>
  </si>
  <si>
    <t>Nevada Division of State Parks (within Las Vegas)</t>
  </si>
  <si>
    <t>The Saint Paul Parks Conservancy</t>
  </si>
  <si>
    <t>Downtown Parks</t>
  </si>
  <si>
    <t>Como Park, Mears Park, Harriet Island Park</t>
  </si>
  <si>
    <t>Park &amp; Rec System, Bikeability, walkability</t>
  </si>
  <si>
    <t>Right Track program</t>
  </si>
  <si>
    <t>Awakenings Program</t>
  </si>
  <si>
    <t>All 26 rec centers, Ames Park (stormwater)</t>
  </si>
  <si>
    <t>Downtown Parks (Rice, Mears, Pedro, Kellogg); free youth sports, free youth swim lessons</t>
  </si>
  <si>
    <t>Community Cohesion/family safety - volunteer stewardship groups, free youth sports and swim</t>
  </si>
  <si>
    <t>Reduce Crime, Community Cohesion, Increased economic activity/tourism</t>
  </si>
  <si>
    <t>Lack of consistent data collection</t>
  </si>
  <si>
    <t>Wakan Tipi is the most sacred Dakota site in the city - the cave there is the home of the ancestors. Indian Mounds park on the bluff atop Wakan Tipi is the site of the remaining burial mounds in Saint Paul.Swede Hollow Park was a seasonal Dakota village for thousands of year and later an immigrant &amp;quot;shanty town&amp;quot; for 100 years. Harriet Island Park was donated by the state&amp;apos;s first public health officer (a ground breaking surgeon) to be used for public baths</t>
  </si>
  <si>
    <t>Signage, tours, events</t>
  </si>
  <si>
    <t>Local leaders, Dakota history, Union history, Black history, immigrant history</t>
  </si>
  <si>
    <t>Projects we would partner on with private funds that rely on federal funding for the city&amp;apos;s portion have been delayed.</t>
  </si>
  <si>
    <t>Friends of Christopher Columbus Park</t>
  </si>
  <si>
    <t>River Parks Foundation</t>
  </si>
  <si>
    <t>The Park People</t>
  </si>
  <si>
    <t>San Diego County Parks and Recreation (within Chula Vista)</t>
  </si>
  <si>
    <t>Exploration Green Conservancy</t>
  </si>
  <si>
    <t>Port of San Francisco</t>
  </si>
  <si>
    <t>Department of Public Works</t>
  </si>
  <si>
    <t>Joint-Use Schools</t>
  </si>
  <si>
    <t>Duke University</t>
  </si>
  <si>
    <t>Nashville/Davidson Metropolitan Board of Parks and Recreation</t>
  </si>
  <si>
    <t>East Cut Crossing</t>
  </si>
  <si>
    <t>City and County of San Francisco (Housing, Mayor, Public Library, SFPUC)</t>
  </si>
  <si>
    <t>Partners for Parks</t>
  </si>
  <si>
    <t>Timucuan Parks Foundation</t>
  </si>
  <si>
    <t>San Joaquin River Conservancy (State of California)</t>
  </si>
  <si>
    <t>Buffalo Urban Development Corporation</t>
  </si>
  <si>
    <t>Sacramento County Department of Regional Parks (within Sacramento city)</t>
  </si>
  <si>
    <t>Fremont, CA</t>
  </si>
  <si>
    <t>0626000</t>
  </si>
  <si>
    <t>East Bay Regional Park District (within Fremont)</t>
  </si>
  <si>
    <t>Coyote HIlls, Ardenwood. Not captured beyond Measure FF</t>
  </si>
  <si>
    <t>Alameda Creek Regional Trail - Longterm barrier removal and habitat restoration successful in returning steelhead and other salmonids to creek. Coyote Hills - Ongoing Indigenous use of the land from “time immemorial.” Dumbarton Quarry - Quarry supplied gravel/other for development of freeways of the east bay and beyond. The hundreds of feet deep quarry pit has been refilled with fill from a variety of projects, restoring the original contours of the hill and allowing construction of the adjacent campground.</t>
  </si>
  <si>
    <t>Downtown Dallas Inc</t>
  </si>
  <si>
    <t>Town of Davidson</t>
  </si>
  <si>
    <t>Hemisfair Conservancy</t>
  </si>
  <si>
    <t>Friends of Lafitte Greenway</t>
  </si>
  <si>
    <t>Chandler Park Conservancy</t>
  </si>
  <si>
    <t>Portland Parks Foundation</t>
  </si>
  <si>
    <t>Green Dreams Speaker Series (history, ecology, and urban planning expert panels), staff panel representation, supporting community- and culturally-specific programming through grant and award programs</t>
  </si>
  <si>
    <t xml:space="preserve">There is A LOT more competition with other grants that we used to get and we are more impacted by local city government which dropped our annual operating grant supporting between 1/4 to 1/5 of our operating budget annually. </t>
  </si>
  <si>
    <t>Friends of Ramler Park</t>
  </si>
  <si>
    <t>Cabrillo National Monument</t>
  </si>
  <si>
    <t>Fresno Metropolitan Flood Control District</t>
  </si>
  <si>
    <t>San Antonio River Authority</t>
  </si>
  <si>
    <t>ICON Water Trails</t>
  </si>
  <si>
    <t>Jackson County Parks + Rec (within Kansas City)</t>
  </si>
  <si>
    <t>Angeles National Forest</t>
  </si>
  <si>
    <t>Lake Roland Nature Council</t>
  </si>
  <si>
    <t>Mount Vernon Place Conservancy</t>
  </si>
  <si>
    <t>BREC Foundation</t>
  </si>
  <si>
    <t>Ralph C. Wilson, Jr. Foundation</t>
  </si>
  <si>
    <t>Buffalo Lighthouse Association</t>
  </si>
  <si>
    <t>Community Foundation for Greater Buffalo</t>
  </si>
  <si>
    <t>Dallas Parks Foundation</t>
  </si>
  <si>
    <t>Friends of the Katy Trail</t>
  </si>
  <si>
    <t>Texas Trees Foundation</t>
  </si>
  <si>
    <t>California Department of Parks and Recreation (within Anaheim)</t>
  </si>
  <si>
    <t>Chugach National Forest (within Anchorage)</t>
  </si>
  <si>
    <t xml:space="preserve">Hill Country Conservancy - </t>
  </si>
  <si>
    <t>Buffalo &amp; County of Erie Naval &amp; Military Park</t>
  </si>
  <si>
    <t>Buffalo Society of Natural Sciences (Tifft Nature Preserve)</t>
  </si>
  <si>
    <t>Erie Canal Harbor Development Corporation (Outer Harbor)</t>
  </si>
  <si>
    <t>Town of Mint Hill</t>
  </si>
  <si>
    <t>Trinity Trails</t>
  </si>
  <si>
    <t xml:space="preserve">Kaleidoscope Park Foundation </t>
  </si>
  <si>
    <t>Great Dismal Swamp National Wildlife Refuge (within Chesapeake)</t>
  </si>
  <si>
    <t>The Nature Conservancy (within Chesapeake)</t>
  </si>
  <si>
    <t>Virginia Department of Game and Inland Fisheries (within Chesapeake)</t>
  </si>
  <si>
    <t>Illinois Department of Natural Resources (within Chicago)</t>
  </si>
  <si>
    <t>Illinois International Port District (within Chicago)</t>
  </si>
  <si>
    <t>USFWS, San Diego Bay National Wildlife Refuge and San Diego National Wildlife Refuge</t>
  </si>
  <si>
    <t>Spring Grove Cemetery &amp; Arboretum</t>
  </si>
  <si>
    <t>Cuyahoga County Department of Public Works (Towpath Trail)</t>
  </si>
  <si>
    <t>Nueces County Coastal Parks (within Corpus Christi)</t>
  </si>
  <si>
    <t>Penn Valley Park Conservancy</t>
  </si>
  <si>
    <t>William G. Milliken State Park and Harbor (Detroit)</t>
  </si>
  <si>
    <t>Chamizal National Memorial (within El Paso)</t>
  </si>
  <si>
    <t>Fort Worth Stock Show &amp; Rodeo</t>
  </si>
  <si>
    <t xml:space="preserve">Public Events Department </t>
  </si>
  <si>
    <t>Trinity River Vision Authority</t>
  </si>
  <si>
    <t>Don Edwards San Francisco Bay National Wildlife Refuge (within Fremont)</t>
  </si>
  <si>
    <t>Fremont Community Services Department</t>
  </si>
  <si>
    <t>Joint-use schools (Fresno)</t>
  </si>
  <si>
    <t>Guilford Courthouse National Military Park (within Greensboro)</t>
  </si>
  <si>
    <t>Bureau of Land Management</t>
  </si>
  <si>
    <t>US FWS - Honolulu</t>
  </si>
  <si>
    <t xml:space="preserve">Clear Lake City Community Association </t>
  </si>
  <si>
    <t>Clear Lake City Water Authority</t>
  </si>
  <si>
    <t>Fort Bend County Parks and Recreation Department (within Houston)</t>
  </si>
  <si>
    <t>Triangle Park Foundation</t>
  </si>
  <si>
    <t>Houston Botanic Garden</t>
  </si>
  <si>
    <t>Houston Heights Association</t>
  </si>
  <si>
    <t>Orange County Parks (within Irvine)</t>
  </si>
  <si>
    <t>University of California Irvine</t>
  </si>
  <si>
    <t>University of North Florida (Sawmill Slough Preserve)</t>
  </si>
  <si>
    <t>Private parks (within Las Vegas)</t>
  </si>
  <si>
    <t>Lincoln Parks Foundation</t>
  </si>
  <si>
    <t>Lubbock Memorial Arborteum Foundation</t>
  </si>
  <si>
    <t>Foundation for Mesa Parks &amp; Recreation</t>
  </si>
  <si>
    <t>E.P. "Tom" Sawyer State Park</t>
  </si>
  <si>
    <t>Dane County Parks Division (within Madison)</t>
  </si>
  <si>
    <t>University of Wisconsin - Madison</t>
  </si>
  <si>
    <t>Shelby County Department of Public Works (Shelby Farms)</t>
  </si>
  <si>
    <t>Wolf River Conservancy - Acreage Only</t>
  </si>
  <si>
    <t>Green Minneapolis</t>
  </si>
  <si>
    <t>Centennial Park Conservancy</t>
  </si>
  <si>
    <t>Virginia Key Beach Park Trust</t>
  </si>
  <si>
    <t>Greenways for Nashville</t>
  </si>
  <si>
    <t>Broadway Mall Association</t>
  </si>
  <si>
    <t>Carl Schurz Park Conservancy</t>
  </si>
  <si>
    <t>Fund for Park Avenue</t>
  </si>
  <si>
    <t>Greenbelt Conservancy Inc.</t>
  </si>
  <si>
    <t>New Yorkers for Parks</t>
  </si>
  <si>
    <t>North Brooklyn Parks Alliance</t>
  </si>
  <si>
    <t>The Battery Conservancy</t>
  </si>
  <si>
    <t>TPL Schoolyards</t>
  </si>
  <si>
    <t>U.S. Army Corps of Engineers (within Nashville/Davidson)</t>
  </si>
  <si>
    <t>Bayou Sauvage Urban National Wildlife Refuge (within New Orleans)</t>
  </si>
  <si>
    <t>Municipal Yacht Harbor</t>
  </si>
  <si>
    <t>Joint-Use Schools (within New York)</t>
  </si>
  <si>
    <t>National Park Service, Manhattan Sites</t>
  </si>
  <si>
    <t>New York City Housing Authority</t>
  </si>
  <si>
    <t>SPARK (Newark)</t>
  </si>
  <si>
    <t>City of Glendale (Acreage within Phoenix)</t>
  </si>
  <si>
    <t>Maricopa County Parks and Recreation Department (within Phoenix)</t>
  </si>
  <si>
    <t>City of Allen (within Plano)</t>
  </si>
  <si>
    <t>Florida State Parks (within Port St. Lucie)</t>
  </si>
  <si>
    <t>St. Lucie County Parks and Recreation Department</t>
  </si>
  <si>
    <t>Joint-use Schools (within Reno)</t>
  </si>
  <si>
    <t>Riverside County Regional Park and Open-Space District (Countywide Agency w/ no authority within Cities)</t>
  </si>
  <si>
    <t>San Antonio Missions National Historical Park</t>
  </si>
  <si>
    <t>Bexar Heritage Department (within San Antonio)</t>
  </si>
  <si>
    <t>USFWS, San Diego Bay National Wildlife Refuge and San Diego National Wildlife Refuge (within San Diego)</t>
  </si>
  <si>
    <t>Bay Area Open Space Council</t>
  </si>
  <si>
    <t>OKC Private &amp; Non-Profit Groups</t>
  </si>
  <si>
    <t>Myriad Botanical Gardens</t>
  </si>
  <si>
    <t>Omaha Parks Foundation</t>
  </si>
  <si>
    <t>Green Benefit District</t>
  </si>
  <si>
    <t>SF Municipal Transit Agency (MTA)</t>
  </si>
  <si>
    <t>Office of Community Investment and Infrastructure (Mission Bay)</t>
  </si>
  <si>
    <t>Real Estate Division (Plazas + Twin Peaks Viewing)</t>
  </si>
  <si>
    <t>Transbay JPA</t>
  </si>
  <si>
    <t>Treasure Island Development Authority</t>
  </si>
  <si>
    <t>Yerba Buena Garden Conservancy</t>
  </si>
  <si>
    <t>City College San Francisco</t>
  </si>
  <si>
    <t>Don Edwards San Francisco Bay National Wildlife Refuge (within San Jose)</t>
  </si>
  <si>
    <t>Other Public Agencies (Seattle</t>
  </si>
  <si>
    <t>Avista Corporation</t>
  </si>
  <si>
    <t>Sonoran Desert Mountain Bicyclists (Fantasy Island)</t>
  </si>
  <si>
    <t>Pima County Natural Resources, Parks and Recreation Department (within Tucson)</t>
  </si>
  <si>
    <t>Virginia Department of Wildlife Resources</t>
  </si>
  <si>
    <t>Architect of the Capitol</t>
  </si>
  <si>
    <t>National Arboretum</t>
  </si>
  <si>
    <t>Smithsonian's National Zoo (Within Washington, D.C.)</t>
  </si>
  <si>
    <t>Maricopa Trail + Park Foundation</t>
  </si>
  <si>
    <t>Phoenix Parks Foundation</t>
  </si>
  <si>
    <t>Plano Parks Foundation</t>
  </si>
  <si>
    <t>Friends of Tyron Creek</t>
  </si>
  <si>
    <t>Hoyt Arboretum Friends Foundation Inc.</t>
  </si>
  <si>
    <t>Dix Park Conservancy</t>
  </si>
  <si>
    <t>Truckee Meadows Parks Foundation</t>
  </si>
  <si>
    <t>enrichmond</t>
  </si>
  <si>
    <t>American River Parkway Foundation</t>
  </si>
  <si>
    <t>Oak Park Sol</t>
  </si>
  <si>
    <t>San Antonio Parks Foundation</t>
  </si>
  <si>
    <t>Balboa Park Conservancy</t>
  </si>
  <si>
    <t>Forever Balboa Park</t>
  </si>
  <si>
    <t>Friends of Balboa Park</t>
  </si>
  <si>
    <t>Friends of Friendship Park</t>
  </si>
  <si>
    <t>San Jose Parks Foundation</t>
  </si>
  <si>
    <t>Forterra</t>
  </si>
  <si>
    <t>Friends of Waterfront Seattle</t>
  </si>
  <si>
    <t>Friends of the Bluff</t>
  </si>
  <si>
    <t>Gateway Arch Park Foundation</t>
  </si>
  <si>
    <t>Waterfront Parks Foundation</t>
  </si>
  <si>
    <t>Friends of the Riverwalk Inc. (Tampa Riverwalk)</t>
  </si>
  <si>
    <t>Friends of Capitol Riverside Youth Sports Park</t>
  </si>
  <si>
    <t>Potomac Conservancy</t>
  </si>
  <si>
    <t>Columbus, OH</t>
  </si>
  <si>
    <t>3918000</t>
  </si>
  <si>
    <t>Columbus Recreation and Parks Department</t>
  </si>
  <si>
    <t>Virginia Beach Department of Parks and Recreation</t>
  </si>
  <si>
    <t>Columbus and Franklin County Metro Park District (within Columbus)</t>
  </si>
  <si>
    <t>Memphis River Parks Partnership Inc.</t>
  </si>
  <si>
    <t>Delta Sculling Center</t>
  </si>
  <si>
    <t>River LA</t>
  </si>
  <si>
    <t>Joint-Use Schools (within Denver) -- Learning Landscape Schools</t>
  </si>
  <si>
    <t>Buffalo Niagara Waterkeeper</t>
  </si>
  <si>
    <t>We have reduced staffing or been unable to fill vacancies to address the impact of lost federal funding to our or other agencies</t>
  </si>
  <si>
    <t>We have reduced program offerings (classes, leagues, events, etc.) or had to raise costs for programs to address the impact of lost federal funding to our or other agencies</t>
  </si>
  <si>
    <t>lost partners</t>
  </si>
  <si>
    <t>Other - please describe in comments below</t>
  </si>
  <si>
    <t>sum</t>
  </si>
  <si>
    <t>City Park Facts 2026 - Trends</t>
  </si>
  <si>
    <t>Tables contained as separate tabs in the file are:</t>
  </si>
  <si>
    <t>Federal Impacts</t>
  </si>
  <si>
    <t>Park / Rec organization survey responses to impact of federal policy changes</t>
  </si>
  <si>
    <t>Economic Motivators</t>
  </si>
  <si>
    <t>Park / Rec organization survey responses to economic motivators of projects</t>
  </si>
  <si>
    <t>Investment Trends</t>
  </si>
  <si>
    <t>Aggregate inflation-adjusted park/rec investment trends, FY2019 - 2025</t>
  </si>
  <si>
    <t>10 Minute Walk Trends</t>
  </si>
  <si>
    <t>Aggregate 10-minute walk trends, 2012 - 2025</t>
  </si>
  <si>
    <t>This report reflects TPL analysis of responses collected via annual City Park Facts Survey of all public and private park organizations in the 100 most populous cities.</t>
  </si>
  <si>
    <t>When using the data, please cite Trust for Public Land.</t>
  </si>
  <si>
    <t>In what ways, if any, has your agency been impacted by changes to federal funding policies in the past year? Check all that apply.</t>
  </si>
  <si>
    <t>Percent of U.S. big cities with at least one public or private organization reporting specified impact</t>
  </si>
  <si>
    <t>Answer choice</t>
  </si>
  <si>
    <t>Answer choice, shorthand</t>
  </si>
  <si>
    <t># Cities</t>
  </si>
  <si>
    <t>% of Cities</t>
  </si>
  <si>
    <t>Had project-specific funding rescinded</t>
  </si>
  <si>
    <t>We have lost partners who have had to stop working with us on parks/rec initiatives due to changes in the federal funding and policy environment</t>
  </si>
  <si>
    <t>Lost partners</t>
  </si>
  <si>
    <t>Reduced program offerings</t>
  </si>
  <si>
    <t>Reduced capital budget</t>
  </si>
  <si>
    <t>Reduced staffing</t>
  </si>
  <si>
    <t>Other</t>
  </si>
  <si>
    <t>At least some impact already</t>
  </si>
  <si>
    <t>Not yet, but anticipate future impact</t>
  </si>
  <si>
    <t>None and don't anticipate future impact</t>
  </si>
  <si>
    <t>Total cities with response</t>
  </si>
  <si>
    <t xml:space="preserve">Which of following economic benefits have been a primary motivation to support a specific park or recreation facility? </t>
  </si>
  <si>
    <t>Reduce crime through increased maintenance or activation of park/rec facilities</t>
  </si>
  <si>
    <t>Increase consumer and tourism spending from major events or attractions</t>
  </si>
  <si>
    <t>Support and incubate small businesses through efforts like markets, food trucks, co-located small businesses like cafes, etc.</t>
  </si>
  <si>
    <t>Youth-focused workforce development</t>
  </si>
  <si>
    <t>Reduce city expenses, such as stormwater or healthcare, via investments in park/rec initiatives</t>
  </si>
  <si>
    <t>Keep and attract new residents, businesses, and families through marketing  high quality of life.</t>
  </si>
  <si>
    <t>Recidivism or restorative justice</t>
  </si>
  <si>
    <t>Increased property values</t>
  </si>
  <si>
    <t xml:space="preserve">In recent years, which of the following economic benefits have been primary motivations to support specific park and recreation initiatives (financial, political, or otherwise)?
</t>
  </si>
  <si>
    <t xml:space="preserve">Please ‘check’ all that apply by listing the name of the most relevant example – e.g. a specific park, rec facility, program, or other initiative. If none, enter ‘NA’.
</t>
  </si>
  <si>
    <t>Most effective: Of the examples described above, which one or two has had an economic benefit that has resonated the most with leaders in your community? Please describe in 1-2 sentences.</t>
  </si>
  <si>
    <t>% of cities</t>
  </si>
  <si>
    <t>Any</t>
  </si>
  <si>
    <t>Top</t>
  </si>
  <si>
    <t>Primary motivator</t>
  </si>
  <si>
    <t>Most effective motivator</t>
  </si>
  <si>
    <t>Increased consumer spending and tourism</t>
  </si>
  <si>
    <t>Market city's high quality of life</t>
  </si>
  <si>
    <t>Support and incubate small business</t>
  </si>
  <si>
    <t>Reduce city expenses (e.g. stormwater)</t>
  </si>
  <si>
    <t>Reduce crime</t>
  </si>
  <si>
    <t>Total Count</t>
  </si>
  <si>
    <t>Data source: 2026 TPL City Park Facts. In 78 cities, at least one organization repsonded to primary motivator; 55 for most effective.</t>
  </si>
  <si>
    <t>Inflation-adjusted park and recreation investment across 100 most populous U.S. cities</t>
  </si>
  <si>
    <t>Values shown in 2019 USD</t>
  </si>
  <si>
    <t>Fiscal Year</t>
  </si>
  <si>
    <t>Inflation</t>
  </si>
  <si>
    <t>Public Agencies - Federal Revenue</t>
  </si>
  <si>
    <t>Public Operating (Local)</t>
  </si>
  <si>
    <t>Public Capital (Local)</t>
  </si>
  <si>
    <t>Private Organizations</t>
  </si>
  <si>
    <t>Volunteers</t>
  </si>
  <si>
    <t>Inflation adjusted, Total</t>
  </si>
  <si>
    <t>% Year over Year</t>
  </si>
  <si>
    <t>Total, Nominal</t>
  </si>
  <si>
    <t>Source: Trust for Public Land, 2026 City Park Facts</t>
  </si>
  <si>
    <t>Spending data reflects methodology used in the annual ParkScore Index; see https://www.tpl.org/parkscore/about for more.</t>
  </si>
  <si>
    <t>Inflation: U.S. Bureau of Labor Statistics, Consumer Price Index for All Urban Consumers: All Items in U.S. City Average [CPIAUCSL]</t>
  </si>
  <si>
    <t>Percentage of U.S. Big City residents within a 10-minute walk of a park or community greenspace</t>
  </si>
  <si>
    <t>Year</t>
  </si>
  <si>
    <t>10MW</t>
  </si>
  <si>
    <t>Total Population</t>
  </si>
  <si>
    <t>Total Population Within 10MW</t>
  </si>
  <si>
    <t>Data source: Trust for Public Land ParkScore Indices, 2012 - 2026.</t>
  </si>
  <si>
    <t>City</t>
  </si>
  <si>
    <t>Org Name</t>
  </si>
  <si>
    <t>Org Type</t>
  </si>
  <si>
    <t>Economic Benefit</t>
  </si>
  <si>
    <t>Survey Response</t>
  </si>
  <si>
    <t>Most effective economic benefit</t>
  </si>
  <si>
    <t>X</t>
  </si>
  <si>
    <t>Support and incubate small businesses</t>
  </si>
  <si>
    <t>Keep and attract new residents, businesses, and families</t>
  </si>
  <si>
    <t>Reduce city expenses, such as stormwater or healthcare</t>
  </si>
  <si>
    <t>Economic benefit that has resonated the most with leaders in your community</t>
  </si>
  <si>
    <t>x</t>
  </si>
  <si>
    <t>Other - please describe</t>
  </si>
  <si>
    <t>N/A, we are a special district</t>
  </si>
  <si>
    <t>N/A--our job is to operate and maintain park &amp; rec facilities</t>
  </si>
  <si>
    <t>Yes</t>
  </si>
  <si>
    <t>All</t>
  </si>
  <si>
    <t>MYAC</t>
  </si>
  <si>
    <t>yes!</t>
  </si>
  <si>
    <t>yes</t>
  </si>
  <si>
    <t>Yes.</t>
  </si>
  <si>
    <t xml:space="preserve">We do not have park projects or initiatives that are motivated by the desire to raise property values. </t>
  </si>
  <si>
    <t>total</t>
  </si>
  <si>
    <t>% of Total</t>
  </si>
  <si>
    <t>Of 100 cities, how many have…</t>
  </si>
  <si>
    <t>At least 1</t>
  </si>
  <si>
    <t>% of Total Sites</t>
  </si>
  <si>
    <t>Historic or cultural preservation sites</t>
  </si>
  <si>
    <t>Sites w/ signs, memorials, programs for history/culture</t>
  </si>
  <si>
    <t>Total</t>
  </si>
  <si>
    <t>Sites names for historical/cultural  figure/occasion</t>
  </si>
  <si>
    <t>Totals</t>
  </si>
  <si>
    <t>Percentage</t>
  </si>
  <si>
    <t>Note: Aggregate investment totals may differ slightly from annual City Park Fact updates due to retroactive improvements in data reporting.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</si>
</sst>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2" x14ac:knownFonts="1">
    <font>
      <sz val="11"/>
      <color theme="1"/>
      <name val="Aptos Narrow"/>
      <family val="2"/>
      <scheme val="minor"/>
    </font>
    <font>
      <sz val="11"/>
      <color theme="1"/>
      <name val="Aptos Narrow"/>
      <family val="2"/>
      <scheme val="minor"/>
    </font>
    <font>
      <b/>
      <sz val="11"/>
      <color theme="1"/>
      <name val="Aptos Narrow"/>
      <family val="2"/>
      <scheme val="minor"/>
    </font>
    <font>
      <sz val="10"/>
      <color theme="1"/>
      <name val="Arial Narrow"/>
      <family val="2"/>
    </font>
    <font>
      <b/>
      <sz val="10"/>
      <color theme="1"/>
      <name val="Arial Narrow"/>
      <family val="2"/>
    </font>
    <font>
      <i/>
      <sz val="10"/>
      <color theme="1"/>
      <name val="Arial Narrow"/>
      <family val="2"/>
    </font>
    <font>
      <b/>
      <sz val="10"/>
      <color rgb="FF000000"/>
      <name val="Arial Narrow"/>
      <family val="2"/>
    </font>
    <font>
      <sz val="10"/>
      <color rgb="FF000000"/>
      <name val="Arial Narrow"/>
      <family val="2"/>
    </font>
    <font>
      <i/>
      <sz val="10"/>
      <color rgb="FF000000"/>
      <name val="Arial Narrow"/>
      <family val="2"/>
    </font>
    <font>
      <u/>
      <sz val="10"/>
      <color rgb="FF0563C1"/>
      <name val="Arial Narrow"/>
      <family val="2"/>
    </font>
    <font>
      <b/>
      <i/>
      <sz val="10"/>
      <color rgb="FF000000"/>
      <name val="Arial Narrow"/>
      <family val="2"/>
    </font>
    <font>
      <u/>
      <sz val="11"/>
      <color theme="10"/>
      <name val="Aptos Narrow"/>
      <family val="2"/>
      <scheme val="minor"/>
    </font>
  </fonts>
  <fills count="2">
    <fill>
      <patternFill patternType="none"/>
    </fill>
    <fill>
      <patternFill patternType="gray125"/>
    </fill>
  </fills>
  <borders count="14">
    <border>
      <left/>
      <right/>
      <top/>
      <bottom/>
      <diagonal/>
    </border>
    <border>
      <left/>
      <right/>
      <top style="thin">
        <color theme="0" tint="-0.499984740745262"/>
      </top>
      <bottom style="thin">
        <color theme="0" tint="-0.499984740745262"/>
      </bottom>
      <diagonal/>
    </border>
    <border>
      <left/>
      <right/>
      <top style="thin">
        <color theme="0" tint="-0.499984740745262"/>
      </top>
      <bottom style="medium">
        <color indexed="64"/>
      </bottom>
      <diagonal/>
    </border>
    <border>
      <left/>
      <right/>
      <top/>
      <bottom style="medium">
        <color indexed="64"/>
      </bottom>
      <diagonal/>
    </border>
    <border>
      <left/>
      <right/>
      <top style="thin">
        <color indexed="64"/>
      </top>
      <bottom/>
      <diagonal/>
    </border>
    <border>
      <left/>
      <right/>
      <top/>
      <bottom style="thin">
        <color indexed="64"/>
      </bottom>
      <diagonal/>
    </border>
    <border>
      <left/>
      <right/>
      <top/>
      <bottom style="thin">
        <color theme="0"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1" applyNumberFormat="0" applyFont="0" applyFill="0" applyAlignment="0" applyProtection="0">
      <alignment wrapText="1"/>
    </xf>
    <xf numFmtId="0" fontId="1"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cellStyleXfs>
  <cellXfs count="92">
    <xf numFmtId="0" fontId="0" fillId="0" borderId="0" xfId="0"/>
    <xf numFmtId="9" fontId="0" fillId="0" borderId="0" xfId="2" applyFont="1"/>
    <xf numFmtId="164" fontId="0" fillId="0" borderId="0" xfId="1" applyNumberFormat="1" applyFont="1"/>
    <xf numFmtId="0" fontId="0" fillId="0" borderId="1" xfId="3" applyFont="1" applyAlignment="1"/>
    <xf numFmtId="9" fontId="0" fillId="0" borderId="1" xfId="3" applyNumberFormat="1" applyFont="1" applyAlignment="1">
      <alignment horizontal="center"/>
    </xf>
    <xf numFmtId="0" fontId="2" fillId="0" borderId="0" xfId="0" applyFont="1" applyAlignment="1">
      <alignment horizontal="center" wrapText="1"/>
    </xf>
    <xf numFmtId="0" fontId="2" fillId="0" borderId="3" xfId="0" applyFont="1" applyBorder="1"/>
    <xf numFmtId="0" fontId="0" fillId="0" borderId="3" xfId="0" applyBorder="1"/>
    <xf numFmtId="0" fontId="2" fillId="0" borderId="1" xfId="3" applyFont="1" applyAlignment="1">
      <alignment horizontal="right" wrapText="1"/>
    </xf>
    <xf numFmtId="164" fontId="0" fillId="0" borderId="1" xfId="3" applyNumberFormat="1" applyFont="1" applyAlignment="1">
      <alignment horizontal="center"/>
    </xf>
    <xf numFmtId="49" fontId="0" fillId="0" borderId="0" xfId="0" applyNumberFormat="1"/>
    <xf numFmtId="0" fontId="0" fillId="0" borderId="0" xfId="0" applyAlignment="1">
      <alignment horizontal="left"/>
    </xf>
    <xf numFmtId="0" fontId="1" fillId="0" borderId="1" xfId="3" applyFont="1" applyAlignment="1"/>
    <xf numFmtId="0" fontId="1" fillId="0" borderId="2" xfId="3" applyFont="1" applyBorder="1" applyAlignment="1"/>
    <xf numFmtId="0" fontId="0" fillId="0" borderId="0" xfId="3" applyFont="1" applyBorder="1" applyAlignment="1"/>
    <xf numFmtId="0" fontId="3" fillId="0" borderId="0" xfId="0" applyFont="1" applyAlignment="1">
      <alignment wrapText="1"/>
    </xf>
    <xf numFmtId="0" fontId="3" fillId="0" borderId="0" xfId="0" applyFont="1"/>
    <xf numFmtId="0" fontId="3" fillId="0" borderId="1" xfId="3" applyFont="1" applyAlignment="1">
      <alignment wrapText="1"/>
    </xf>
    <xf numFmtId="9" fontId="3" fillId="0" borderId="0" xfId="2" applyFont="1"/>
    <xf numFmtId="0" fontId="3" fillId="0" borderId="2" xfId="3" applyFont="1" applyBorder="1" applyAlignment="1">
      <alignment wrapText="1"/>
    </xf>
    <xf numFmtId="0" fontId="4" fillId="0" borderId="0" xfId="0" applyFont="1" applyAlignment="1">
      <alignment wrapText="1"/>
    </xf>
    <xf numFmtId="0" fontId="4" fillId="0" borderId="0" xfId="0" applyFont="1"/>
    <xf numFmtId="9" fontId="3" fillId="0" borderId="1" xfId="3" applyNumberFormat="1" applyFont="1" applyAlignment="1"/>
    <xf numFmtId="9" fontId="3" fillId="0" borderId="2" xfId="3" applyNumberFormat="1" applyFont="1" applyBorder="1" applyAlignment="1"/>
    <xf numFmtId="9" fontId="4" fillId="0" borderId="0" xfId="2" applyFont="1"/>
    <xf numFmtId="0" fontId="4" fillId="0" borderId="1" xfId="3" applyFont="1" applyAlignment="1">
      <alignment wrapText="1"/>
    </xf>
    <xf numFmtId="0" fontId="4" fillId="0" borderId="1" xfId="3" applyFont="1" applyAlignment="1"/>
    <xf numFmtId="9" fontId="4" fillId="0" borderId="1" xfId="3" applyNumberFormat="1" applyFont="1" applyAlignment="1"/>
    <xf numFmtId="0" fontId="5" fillId="0" borderId="0" xfId="0" applyFont="1"/>
    <xf numFmtId="0" fontId="4" fillId="0" borderId="4" xfId="0" applyFont="1" applyBorder="1" applyAlignment="1">
      <alignment wrapText="1"/>
    </xf>
    <xf numFmtId="0" fontId="4" fillId="0" borderId="4" xfId="0" applyFont="1" applyBorder="1"/>
    <xf numFmtId="0" fontId="4" fillId="0" borderId="4" xfId="2" applyNumberFormat="1" applyFont="1" applyBorder="1"/>
    <xf numFmtId="164" fontId="3" fillId="0" borderId="1" xfId="1" applyNumberFormat="1" applyFont="1" applyBorder="1" applyAlignment="1"/>
    <xf numFmtId="164" fontId="3" fillId="0" borderId="2" xfId="1" applyNumberFormat="1" applyFont="1" applyBorder="1" applyAlignment="1"/>
    <xf numFmtId="164" fontId="4" fillId="0" borderId="0" xfId="1" applyNumberFormat="1" applyFont="1"/>
    <xf numFmtId="164" fontId="3" fillId="0" borderId="0" xfId="1" applyNumberFormat="1" applyFont="1"/>
    <xf numFmtId="164" fontId="4" fillId="0" borderId="1" xfId="1" applyNumberFormat="1" applyFont="1" applyBorder="1" applyAlignment="1"/>
    <xf numFmtId="164" fontId="4" fillId="0" borderId="4" xfId="1" applyNumberFormat="1" applyFont="1" applyBorder="1"/>
    <xf numFmtId="0" fontId="3" fillId="0" borderId="0" xfId="0" applyFont="1" applyAlignment="1">
      <alignment vertical="center" wrapText="1"/>
    </xf>
    <xf numFmtId="0" fontId="3" fillId="0" borderId="0" xfId="0" applyFont="1" applyAlignment="1">
      <alignment vertical="center"/>
    </xf>
    <xf numFmtId="9" fontId="3" fillId="0" borderId="0" xfId="2" applyFont="1" applyAlignment="1">
      <alignment horizontal="center" vertical="center"/>
    </xf>
    <xf numFmtId="0" fontId="3" fillId="0" borderId="1" xfId="3" applyFont="1" applyAlignment="1">
      <alignment vertical="center" wrapText="1"/>
    </xf>
    <xf numFmtId="0" fontId="3" fillId="0" borderId="1" xfId="3" applyFont="1" applyAlignment="1">
      <alignment vertical="center"/>
    </xf>
    <xf numFmtId="0" fontId="3" fillId="0" borderId="1" xfId="3" applyFont="1" applyAlignment="1"/>
    <xf numFmtId="9" fontId="3" fillId="0" borderId="1" xfId="3" applyNumberFormat="1" applyFont="1" applyAlignment="1">
      <alignment horizontal="center" vertical="center"/>
    </xf>
    <xf numFmtId="0" fontId="3" fillId="0" borderId="6" xfId="3" applyFont="1" applyBorder="1" applyAlignment="1">
      <alignment vertical="center" wrapText="1"/>
    </xf>
    <xf numFmtId="0" fontId="3" fillId="0" borderId="6" xfId="3" applyFont="1" applyBorder="1" applyAlignment="1">
      <alignment vertical="center"/>
    </xf>
    <xf numFmtId="0" fontId="3" fillId="0" borderId="6" xfId="3" applyFont="1" applyBorder="1" applyAlignment="1"/>
    <xf numFmtId="9" fontId="3" fillId="0" borderId="6" xfId="3" applyNumberFormat="1" applyFont="1" applyBorder="1" applyAlignment="1">
      <alignment horizontal="center" vertical="center"/>
    </xf>
    <xf numFmtId="0" fontId="4" fillId="0" borderId="5" xfId="0" applyFont="1" applyBorder="1"/>
    <xf numFmtId="0" fontId="4" fillId="0" borderId="5" xfId="0" applyFont="1" applyBorder="1" applyAlignment="1">
      <alignment horizontal="center" vertical="center" wrapText="1"/>
    </xf>
    <xf numFmtId="0" fontId="4" fillId="0" borderId="4" xfId="0" applyFont="1" applyBorder="1" applyAlignment="1">
      <alignment horizontal="center" vertical="center"/>
    </xf>
    <xf numFmtId="0" fontId="3" fillId="0" borderId="0" xfId="3" applyFont="1" applyBorder="1" applyAlignment="1"/>
    <xf numFmtId="0" fontId="3" fillId="0" borderId="0" xfId="4" applyFont="1"/>
    <xf numFmtId="0" fontId="4" fillId="0" borderId="0" xfId="4" applyFont="1"/>
    <xf numFmtId="0" fontId="5" fillId="0" borderId="0" xfId="4" applyFont="1"/>
    <xf numFmtId="164" fontId="3" fillId="0" borderId="0" xfId="5" applyNumberFormat="1" applyFont="1"/>
    <xf numFmtId="0" fontId="3" fillId="0" borderId="0" xfId="4" applyFont="1" applyAlignment="1">
      <alignment horizontal="right"/>
    </xf>
    <xf numFmtId="9" fontId="3" fillId="0" borderId="0" xfId="6" applyFont="1"/>
    <xf numFmtId="164" fontId="3" fillId="0" borderId="0" xfId="2" applyNumberFormat="1" applyFont="1"/>
    <xf numFmtId="164" fontId="3" fillId="0" borderId="0" xfId="4" applyNumberFormat="1" applyFont="1"/>
    <xf numFmtId="43" fontId="3" fillId="0" borderId="0" xfId="4" applyNumberFormat="1" applyFont="1"/>
    <xf numFmtId="0" fontId="4" fillId="0" borderId="0" xfId="4" applyFont="1" applyAlignment="1">
      <alignment horizontal="right"/>
    </xf>
    <xf numFmtId="164" fontId="4" fillId="0" borderId="0" xfId="4" applyNumberFormat="1" applyFont="1"/>
    <xf numFmtId="0" fontId="3" fillId="0" borderId="0" xfId="5" applyNumberFormat="1" applyFont="1" applyAlignment="1"/>
    <xf numFmtId="0" fontId="3" fillId="0" borderId="0" xfId="6" applyNumberFormat="1" applyFont="1" applyAlignment="1"/>
    <xf numFmtId="164" fontId="3" fillId="0" borderId="1" xfId="3" applyNumberFormat="1" applyFont="1" applyAlignment="1"/>
    <xf numFmtId="164" fontId="3" fillId="0" borderId="6" xfId="3" applyNumberFormat="1" applyFont="1" applyBorder="1" applyAlignment="1"/>
    <xf numFmtId="0" fontId="4" fillId="0" borderId="5" xfId="4" applyFont="1" applyBorder="1"/>
    <xf numFmtId="0" fontId="3" fillId="0" borderId="3" xfId="4" applyFont="1" applyBorder="1" applyAlignment="1">
      <alignment horizontal="right"/>
    </xf>
    <xf numFmtId="164" fontId="3" fillId="0" borderId="3" xfId="5" applyNumberFormat="1" applyFont="1" applyBorder="1"/>
    <xf numFmtId="0" fontId="4" fillId="0" borderId="3" xfId="4" applyFont="1" applyBorder="1" applyAlignment="1">
      <alignment horizontal="right"/>
    </xf>
    <xf numFmtId="164" fontId="4" fillId="0" borderId="3" xfId="4" applyNumberFormat="1" applyFont="1" applyBorder="1"/>
    <xf numFmtId="0" fontId="5" fillId="0" borderId="0" xfId="4" applyFont="1" applyAlignment="1">
      <alignment horizontal="right"/>
    </xf>
    <xf numFmtId="0" fontId="6" fillId="0" borderId="0" xfId="0" applyFont="1"/>
    <xf numFmtId="0" fontId="7" fillId="0" borderId="0" xfId="0" applyFont="1"/>
    <xf numFmtId="0" fontId="11" fillId="0" borderId="7" xfId="7" applyBorder="1"/>
    <xf numFmtId="0" fontId="7" fillId="0" borderId="8" xfId="0" applyFont="1" applyBorder="1"/>
    <xf numFmtId="0" fontId="8" fillId="0" borderId="8" xfId="0" applyFont="1" applyBorder="1"/>
    <xf numFmtId="0" fontId="7" fillId="0" borderId="9" xfId="0" applyFont="1" applyBorder="1"/>
    <xf numFmtId="0" fontId="11" fillId="0" borderId="10" xfId="7" applyBorder="1"/>
    <xf numFmtId="0" fontId="8" fillId="0" borderId="0" xfId="0" applyFont="1"/>
    <xf numFmtId="0" fontId="7" fillId="0" borderId="11" xfId="0" applyFont="1" applyBorder="1"/>
    <xf numFmtId="0" fontId="9" fillId="0" borderId="12" xfId="0" applyFont="1" applyBorder="1"/>
    <xf numFmtId="0" fontId="7" fillId="0" borderId="3" xfId="0" applyFont="1" applyBorder="1"/>
    <xf numFmtId="0" fontId="8" fillId="0" borderId="3" xfId="0" applyFont="1" applyBorder="1"/>
    <xf numFmtId="0" fontId="7" fillId="0" borderId="13" xfId="0" applyFont="1" applyBorder="1"/>
    <xf numFmtId="0" fontId="10" fillId="0" borderId="0" xfId="0" applyFont="1" applyAlignment="1">
      <alignment horizontal="left"/>
    </xf>
    <xf numFmtId="0" fontId="10" fillId="0" borderId="0" xfId="0" applyFont="1"/>
    <xf numFmtId="0" fontId="4" fillId="0" borderId="5" xfId="0" applyFont="1" applyBorder="1" applyAlignment="1">
      <alignment horizontal="right" wrapText="1"/>
    </xf>
    <xf numFmtId="0" fontId="4" fillId="0" borderId="5" xfId="0" applyFont="1" applyBorder="1" applyAlignment="1">
      <alignment horizontal="right"/>
    </xf>
    <xf numFmtId="0" fontId="10" fillId="0" borderId="0" xfId="0" applyFont="1" applyAlignment="1">
      <alignment horizontal="left"/>
    </xf>
  </cellXfs>
  <cellStyles count="8">
    <cellStyle name="Comma" xfId="1" builtinId="3"/>
    <cellStyle name="Comma 2" xfId="5" xr:uid="{4AFBAB3F-1883-4F33-91AF-EF3492BC8DF7}"/>
    <cellStyle name="Hyperlink" xfId="7" builtinId="8"/>
    <cellStyle name="Normal" xfId="0" builtinId="0"/>
    <cellStyle name="Normal 2" xfId="4" xr:uid="{DC1705BE-E2F3-4D0E-800D-6C2FDD4115EC}"/>
    <cellStyle name="Percent" xfId="2" builtinId="5"/>
    <cellStyle name="Percent 2" xfId="6" xr:uid="{AF4143EA-0350-4840-8700-52B260F57439}"/>
    <cellStyle name="Style 1" xfId="3" xr:uid="{08B0174E-2008-4495-A079-6D09F147C689}"/>
  </cellStyles>
  <dxfs count="0"/>
  <tableStyles count="0" defaultTableStyle="TableStyleMedium2" defaultPivotStyle="PivotStyleLight16"/>
  <colors>
    <mruColors>
      <color rgb="FF362229"/>
      <color rgb="FF006837"/>
      <color rgb="FFF5FAF1"/>
      <color rgb="FF5DD8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PT Sans" panose="020B0503020203020204" pitchFamily="34" charset="0"/>
                <a:ea typeface="+mn-ea"/>
                <a:cs typeface="Arial" panose="020B0604020202020204" pitchFamily="34" charset="0"/>
              </a:defRPr>
            </a:pPr>
            <a:r>
              <a:rPr lang="en-US" b="1">
                <a:solidFill>
                  <a:srgbClr val="362229"/>
                </a:solidFill>
              </a:rPr>
              <a:t>Impact of 2025 Federal Funding Policies on U.S. Big City Park Systems</a:t>
            </a:r>
          </a:p>
          <a:p>
            <a:pPr algn="l">
              <a:defRPr/>
            </a:pPr>
            <a:r>
              <a:rPr lang="en-US" sz="1000" i="1">
                <a:solidFill>
                  <a:srgbClr val="362229"/>
                </a:solidFill>
              </a:rPr>
              <a:t>Percent of 77 U.S. big cities with at least one public or private organization reporting specified impact</a:t>
            </a:r>
          </a:p>
        </c:rich>
      </c:tx>
      <c:layout>
        <c:manualLayout>
          <c:xMode val="edge"/>
          <c:yMode val="edge"/>
          <c:x val="3.9686516330729733E-2"/>
          <c:y val="2.1441969644699247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PT Sans" panose="020B0503020203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50083987142547992"/>
          <c:y val="0.29343335458770919"/>
          <c:w val="0.46661816819744328"/>
          <c:h val="0.60650412040369428"/>
        </c:manualLayout>
      </c:layout>
      <c:barChart>
        <c:barDir val="bar"/>
        <c:grouping val="clustered"/>
        <c:varyColors val="0"/>
        <c:ser>
          <c:idx val="0"/>
          <c:order val="0"/>
          <c:spPr>
            <a:solidFill>
              <a:schemeClr val="accent1"/>
            </a:solidFill>
            <a:ln>
              <a:noFill/>
            </a:ln>
            <a:effectLst/>
          </c:spPr>
          <c:invertIfNegative val="0"/>
          <c:cat>
            <c:strRef>
              <c:f>'Federal Impacts'!$C$5:$C$14</c:f>
              <c:strCache>
                <c:ptCount val="10"/>
                <c:pt idx="0">
                  <c:v>Had project-specific funding rescinded</c:v>
                </c:pt>
                <c:pt idx="1">
                  <c:v>Lost partners</c:v>
                </c:pt>
                <c:pt idx="2">
                  <c:v>Reduced program offerings</c:v>
                </c:pt>
                <c:pt idx="3">
                  <c:v>Reduced capital budget</c:v>
                </c:pt>
                <c:pt idx="4">
                  <c:v>Reduced staffing</c:v>
                </c:pt>
                <c:pt idx="5">
                  <c:v>Other</c:v>
                </c:pt>
                <c:pt idx="6">
                  <c:v>At least some impact already</c:v>
                </c:pt>
                <c:pt idx="8">
                  <c:v>Not yet, but anticipate future impact</c:v>
                </c:pt>
                <c:pt idx="9">
                  <c:v>None and don't anticipate future impact</c:v>
                </c:pt>
              </c:strCache>
            </c:strRef>
          </c:cat>
          <c:val>
            <c:numRef>
              <c:f>'Federal Impacts'!$D$5:$D$14</c:f>
              <c:numCache>
                <c:formatCode>General</c:formatCode>
                <c:ptCount val="10"/>
              </c:numCache>
            </c:numRef>
          </c:val>
          <c:extLst>
            <c:ext xmlns:c16="http://schemas.microsoft.com/office/drawing/2014/chart" uri="{C3380CC4-5D6E-409C-BE32-E72D297353CC}">
              <c16:uniqueId val="{00000000-DC5E-442C-88E1-30F77054D8E1}"/>
            </c:ext>
          </c:extLst>
        </c:ser>
        <c:ser>
          <c:idx val="1"/>
          <c:order val="1"/>
          <c:spPr>
            <a:solidFill>
              <a:schemeClr val="accent2"/>
            </a:solidFill>
            <a:ln>
              <a:noFill/>
            </a:ln>
            <a:effectLst/>
          </c:spPr>
          <c:invertIfNegative val="0"/>
          <c:cat>
            <c:strRef>
              <c:f>'Federal Impacts'!$C$5:$C$14</c:f>
              <c:strCache>
                <c:ptCount val="10"/>
                <c:pt idx="0">
                  <c:v>Had project-specific funding rescinded</c:v>
                </c:pt>
                <c:pt idx="1">
                  <c:v>Lost partners</c:v>
                </c:pt>
                <c:pt idx="2">
                  <c:v>Reduced program offerings</c:v>
                </c:pt>
                <c:pt idx="3">
                  <c:v>Reduced capital budget</c:v>
                </c:pt>
                <c:pt idx="4">
                  <c:v>Reduced staffing</c:v>
                </c:pt>
                <c:pt idx="5">
                  <c:v>Other</c:v>
                </c:pt>
                <c:pt idx="6">
                  <c:v>At least some impact already</c:v>
                </c:pt>
                <c:pt idx="8">
                  <c:v>Not yet, but anticipate future impact</c:v>
                </c:pt>
                <c:pt idx="9">
                  <c:v>None and don't anticipate future impact</c:v>
                </c:pt>
              </c:strCache>
            </c:strRef>
          </c:cat>
          <c:val>
            <c:numRef>
              <c:f>'Federal Impacts'!$E$5:$E$14</c:f>
            </c:numRef>
          </c:val>
          <c:extLst>
            <c:ext xmlns:c16="http://schemas.microsoft.com/office/drawing/2014/chart" uri="{C3380CC4-5D6E-409C-BE32-E72D297353CC}">
              <c16:uniqueId val="{00000001-DC5E-442C-88E1-30F77054D8E1}"/>
            </c:ext>
          </c:extLst>
        </c:ser>
        <c:ser>
          <c:idx val="2"/>
          <c:order val="2"/>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5FAF1"/>
                    </a:solidFill>
                    <a:latin typeface="PT Sans" panose="020B0503020203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'Federal Impacts'!$C$5:$C$14</c:f>
              <c:strCache>
                <c:ptCount val="10"/>
                <c:pt idx="0">
                  <c:v>Had project-specific funding rescinded</c:v>
                </c:pt>
                <c:pt idx="1">
                  <c:v>Lost partners</c:v>
                </c:pt>
                <c:pt idx="2">
                  <c:v>Reduced program offerings</c:v>
                </c:pt>
                <c:pt idx="3">
                  <c:v>Reduced capital budget</c:v>
                </c:pt>
                <c:pt idx="4">
                  <c:v>Reduced staffing</c:v>
                </c:pt>
                <c:pt idx="5">
                  <c:v>Other</c:v>
                </c:pt>
                <c:pt idx="6">
                  <c:v>At least some impact already</c:v>
                </c:pt>
                <c:pt idx="8">
                  <c:v>Not yet, but anticipate future impact</c:v>
                </c:pt>
                <c:pt idx="9">
                  <c:v>None and don't anticipate future impact</c:v>
                </c:pt>
              </c:strCache>
            </c:strRef>
          </c:cat>
          <c:val>
            <c:numRef>
              <c:f>'Federal Impacts'!$F$5:$F$14</c:f>
              <c:numCache>
                <c:formatCode>0%</c:formatCode>
                <c:ptCount val="10"/>
                <c:pt idx="0">
                  <c:v>0.27272727272727271</c:v>
                </c:pt>
                <c:pt idx="1">
                  <c:v>0.22077922077922077</c:v>
                </c:pt>
                <c:pt idx="2">
                  <c:v>0.11688311688311688</c:v>
                </c:pt>
                <c:pt idx="3">
                  <c:v>0.11688311688311688</c:v>
                </c:pt>
                <c:pt idx="4">
                  <c:v>9.0909090909090912E-2</c:v>
                </c:pt>
                <c:pt idx="5">
                  <c:v>0.22077922077922077</c:v>
                </c:pt>
                <c:pt idx="6">
                  <c:v>0.51948051948051943</c:v>
                </c:pt>
                <c:pt idx="8">
                  <c:v>0.20779220779220781</c:v>
                </c:pt>
                <c:pt idx="9">
                  <c:v>0.27272727272727271</c:v>
                </c:pt>
              </c:numCache>
            </c:numRef>
          </c:val>
          <c:extLst>
            <c:ext xmlns:c16="http://schemas.microsoft.com/office/drawing/2014/chart" uri="{C3380CC4-5D6E-409C-BE32-E72D297353CC}">
              <c16:uniqueId val="{00000002-DC5E-442C-88E1-30F77054D8E1}"/>
            </c:ext>
          </c:extLst>
        </c:ser>
        <c:dLbls>
          <c:showLegendKey val="0"/>
          <c:showVal val="0"/>
          <c:showCatName val="0"/>
          <c:showSerName val="0"/>
          <c:showPercent val="0"/>
          <c:showBubbleSize val="0"/>
        </c:dLbls>
        <c:gapWidth val="50"/>
        <c:overlap val="100"/>
        <c:axId val="1467159391"/>
        <c:axId val="1467162751"/>
      </c:barChart>
      <c:catAx>
        <c:axId val="14671593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362229"/>
                </a:solidFill>
                <a:latin typeface="PT Sans" panose="020B0503020203020204" pitchFamily="34" charset="0"/>
                <a:ea typeface="+mn-ea"/>
                <a:cs typeface="Arial" panose="020B0604020202020204" pitchFamily="34" charset="0"/>
              </a:defRPr>
            </a:pPr>
            <a:endParaRPr lang="en-US"/>
          </a:p>
        </c:txPr>
        <c:crossAx val="1467162751"/>
        <c:crosses val="autoZero"/>
        <c:auto val="1"/>
        <c:lblAlgn val="ctr"/>
        <c:lblOffset val="100"/>
        <c:noMultiLvlLbl val="0"/>
      </c:catAx>
      <c:valAx>
        <c:axId val="1467162751"/>
        <c:scaling>
          <c:orientation val="minMax"/>
        </c:scaling>
        <c:delete val="1"/>
        <c:axPos val="t"/>
        <c:numFmt formatCode="0%" sourceLinked="0"/>
        <c:majorTickMark val="none"/>
        <c:minorTickMark val="none"/>
        <c:tickLblPos val="nextTo"/>
        <c:crossAx val="146715939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5FAF1"/>
    </a:solidFill>
    <a:ln w="9525" cap="flat" cmpd="sng" algn="ctr">
      <a:noFill/>
      <a:round/>
    </a:ln>
    <a:effectLst/>
  </c:spPr>
  <c:txPr>
    <a:bodyPr/>
    <a:lstStyle/>
    <a:p>
      <a:pPr>
        <a:defRPr>
          <a:latin typeface="PT Sans" panose="020B0503020203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econ_benefits!$C$19</c:f>
              <c:strCache>
                <c:ptCount val="1"/>
                <c:pt idx="0">
                  <c:v>Which of following economic benefits have been a primary motivation to support a specific park or recreation facility? </c:v>
                </c:pt>
              </c:strCache>
            </c:strRef>
          </c:tx>
          <c:spPr>
            <a:solidFill>
              <a:schemeClr val="accent1"/>
            </a:solidFill>
            <a:ln>
              <a:noFill/>
            </a:ln>
            <a:effectLst/>
          </c:spPr>
          <c:invertIfNegative val="0"/>
          <c:cat>
            <c:strRef>
              <c:f>econ_benefits!$B$20:$B$28</c:f>
              <c:strCache>
                <c:ptCount val="9"/>
                <c:pt idx="0">
                  <c:v>Reduce crime through increased maintenance or activation of park/rec facilities</c:v>
                </c:pt>
                <c:pt idx="1">
                  <c:v>Increase consumer and tourism spending from major events or attractions</c:v>
                </c:pt>
                <c:pt idx="2">
                  <c:v>Support and incubate small businesses through efforts like markets, food trucks, co-located small businesses like cafes, etc.</c:v>
                </c:pt>
                <c:pt idx="3">
                  <c:v>Youth-focused workforce development</c:v>
                </c:pt>
                <c:pt idx="4">
                  <c:v>Reduce city expenses, such as stormwater or healthcare, via investments in park/rec initiatives</c:v>
                </c:pt>
                <c:pt idx="5">
                  <c:v>Keep and attract new residents, businesses, and families through marketing  high quality of life.</c:v>
                </c:pt>
                <c:pt idx="6">
                  <c:v>Recidivism or restorative justice</c:v>
                </c:pt>
                <c:pt idx="7">
                  <c:v>Increased property values</c:v>
                </c:pt>
                <c:pt idx="8">
                  <c:v>Other</c:v>
                </c:pt>
              </c:strCache>
            </c:strRef>
          </c:cat>
          <c:val>
            <c:numRef>
              <c:f>econ_benefits!$C$20:$C$28</c:f>
              <c:numCache>
                <c:formatCode>0%</c:formatCode>
                <c:ptCount val="9"/>
                <c:pt idx="0">
                  <c:v>0.79032258064516125</c:v>
                </c:pt>
                <c:pt idx="1">
                  <c:v>0.69354838709677424</c:v>
                </c:pt>
                <c:pt idx="2">
                  <c:v>0.69354838709677424</c:v>
                </c:pt>
                <c:pt idx="3">
                  <c:v>0.67741935483870963</c:v>
                </c:pt>
                <c:pt idx="4">
                  <c:v>0.66129032258064513</c:v>
                </c:pt>
                <c:pt idx="5">
                  <c:v>0.64516129032258063</c:v>
                </c:pt>
                <c:pt idx="6">
                  <c:v>0.37096774193548387</c:v>
                </c:pt>
                <c:pt idx="7">
                  <c:v>0.32258064516129031</c:v>
                </c:pt>
                <c:pt idx="8">
                  <c:v>9.6774193548387094E-2</c:v>
                </c:pt>
              </c:numCache>
            </c:numRef>
          </c:val>
          <c:extLst>
            <c:ext xmlns:c16="http://schemas.microsoft.com/office/drawing/2014/chart" uri="{C3380CC4-5D6E-409C-BE32-E72D297353CC}">
              <c16:uniqueId val="{00000000-8CFF-454F-91EA-3EFE0AA709D6}"/>
            </c:ext>
          </c:extLst>
        </c:ser>
        <c:dLbls>
          <c:showLegendKey val="0"/>
          <c:showVal val="0"/>
          <c:showCatName val="0"/>
          <c:showSerName val="0"/>
          <c:showPercent val="0"/>
          <c:showBubbleSize val="0"/>
        </c:dLbls>
        <c:gapWidth val="182"/>
        <c:axId val="35826943"/>
        <c:axId val="35826463"/>
      </c:barChart>
      <c:catAx>
        <c:axId val="35826943"/>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826463"/>
        <c:crosses val="autoZero"/>
        <c:auto val="1"/>
        <c:lblAlgn val="ctr"/>
        <c:lblOffset val="100"/>
        <c:noMultiLvlLbl val="0"/>
      </c:catAx>
      <c:valAx>
        <c:axId val="35826463"/>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82694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n-US" sz="1400" b="1" i="0" u="none" strike="noStrike" kern="1200" spc="0" baseline="0">
                <a:solidFill>
                  <a:srgbClr val="362229"/>
                </a:solidFill>
                <a:latin typeface="PT Sans" panose="020B0503020203020204" pitchFamily="34" charset="0"/>
              </a:rPr>
              <a:t>Which of following economic benefits have been a primary motivation to support a specific park or recreation facility? </a:t>
            </a:r>
          </a:p>
          <a:p>
            <a:pPr algn="l">
              <a:defRPr/>
            </a:pPr>
            <a:r>
              <a:rPr lang="en-US" sz="1000" b="0" i="1" u="none" strike="noStrike" kern="1200" spc="0" baseline="0">
                <a:solidFill>
                  <a:srgbClr val="362229"/>
                </a:solidFill>
                <a:latin typeface="PT Sans" panose="020B0503020203020204" pitchFamily="34" charset="0"/>
              </a:rPr>
              <a:t>Percent of cities with at least one public or private organization reporting specified motivator</a:t>
            </a:r>
          </a:p>
        </c:rich>
      </c:tx>
      <c:layout>
        <c:manualLayout>
          <c:xMode val="edge"/>
          <c:yMode val="edge"/>
          <c:x val="3.653887129422477E-2"/>
          <c:y val="0"/>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5552199750843233"/>
          <c:y val="0.21057494701210941"/>
          <c:w val="0.62461428013948395"/>
          <c:h val="0.70949357274367753"/>
        </c:manualLayout>
      </c:layout>
      <c:barChart>
        <c:barDir val="bar"/>
        <c:grouping val="clustered"/>
        <c:varyColors val="0"/>
        <c:ser>
          <c:idx val="0"/>
          <c:order val="0"/>
          <c:tx>
            <c:strRef>
              <c:f>'Economic Motivators'!$E$6</c:f>
              <c:strCache>
                <c:ptCount val="1"/>
                <c:pt idx="0">
                  <c:v>Any</c:v>
                </c:pt>
              </c:strCache>
            </c:strRef>
          </c:tx>
          <c:spPr>
            <a:solidFill>
              <a:schemeClr val="accent1"/>
            </a:solidFill>
            <a:ln>
              <a:noFill/>
            </a:ln>
            <a:effectLst/>
          </c:spPr>
          <c:invertIfNegative val="0"/>
          <c:cat>
            <c:strRef>
              <c:f>'Economic Motivators'!$C$7:$D$15</c:f>
              <c:strCache>
                <c:ptCount val="9"/>
                <c:pt idx="0">
                  <c:v>Increased consumer spending and tourism</c:v>
                </c:pt>
                <c:pt idx="1">
                  <c:v>Market city's high quality of life</c:v>
                </c:pt>
                <c:pt idx="2">
                  <c:v>Support and incubate small business</c:v>
                </c:pt>
                <c:pt idx="3">
                  <c:v>Reduce city expenses (e.g. stormwater)</c:v>
                </c:pt>
                <c:pt idx="4">
                  <c:v>Reduce crime</c:v>
                </c:pt>
                <c:pt idx="5">
                  <c:v>Youth-focused workforce development</c:v>
                </c:pt>
                <c:pt idx="6">
                  <c:v>Increased property values</c:v>
                </c:pt>
                <c:pt idx="7">
                  <c:v>Recidivism or restorative justice</c:v>
                </c:pt>
                <c:pt idx="8">
                  <c:v>Other</c:v>
                </c:pt>
              </c:strCache>
            </c:strRef>
          </c:cat>
          <c:val>
            <c:numRef>
              <c:f>'Economic Motivators'!$E$7:$E$15</c:f>
            </c:numRef>
          </c:val>
          <c:extLst>
            <c:ext xmlns:c16="http://schemas.microsoft.com/office/drawing/2014/chart" uri="{C3380CC4-5D6E-409C-BE32-E72D297353CC}">
              <c16:uniqueId val="{00000000-B106-4ACD-85C8-C7EDFB0A7911}"/>
            </c:ext>
          </c:extLst>
        </c:ser>
        <c:ser>
          <c:idx val="1"/>
          <c:order val="1"/>
          <c:tx>
            <c:strRef>
              <c:f>'Economic Motivators'!$F$6</c:f>
              <c:strCache>
                <c:ptCount val="1"/>
                <c:pt idx="0">
                  <c:v>Top</c:v>
                </c:pt>
              </c:strCache>
            </c:strRef>
          </c:tx>
          <c:spPr>
            <a:solidFill>
              <a:schemeClr val="accent2"/>
            </a:solidFill>
            <a:ln>
              <a:noFill/>
            </a:ln>
            <a:effectLst/>
          </c:spPr>
          <c:invertIfNegative val="0"/>
          <c:cat>
            <c:strRef>
              <c:f>'Economic Motivators'!$C$7:$D$15</c:f>
              <c:strCache>
                <c:ptCount val="9"/>
                <c:pt idx="0">
                  <c:v>Increased consumer spending and tourism</c:v>
                </c:pt>
                <c:pt idx="1">
                  <c:v>Market city's high quality of life</c:v>
                </c:pt>
                <c:pt idx="2">
                  <c:v>Support and incubate small business</c:v>
                </c:pt>
                <c:pt idx="3">
                  <c:v>Reduce city expenses (e.g. stormwater)</c:v>
                </c:pt>
                <c:pt idx="4">
                  <c:v>Reduce crime</c:v>
                </c:pt>
                <c:pt idx="5">
                  <c:v>Youth-focused workforce development</c:v>
                </c:pt>
                <c:pt idx="6">
                  <c:v>Increased property values</c:v>
                </c:pt>
                <c:pt idx="7">
                  <c:v>Recidivism or restorative justice</c:v>
                </c:pt>
                <c:pt idx="8">
                  <c:v>Other</c:v>
                </c:pt>
              </c:strCache>
            </c:strRef>
          </c:cat>
          <c:val>
            <c:numRef>
              <c:f>'Economic Motivators'!$F$7:$F$15</c:f>
            </c:numRef>
          </c:val>
          <c:extLst>
            <c:ext xmlns:c16="http://schemas.microsoft.com/office/drawing/2014/chart" uri="{C3380CC4-5D6E-409C-BE32-E72D297353CC}">
              <c16:uniqueId val="{00000001-B106-4ACD-85C8-C7EDFB0A7911}"/>
            </c:ext>
          </c:extLst>
        </c:ser>
        <c:ser>
          <c:idx val="2"/>
          <c:order val="2"/>
          <c:tx>
            <c:strRef>
              <c:f>'Economic Motivators'!$H$6</c:f>
              <c:strCache>
                <c:ptCount val="1"/>
                <c:pt idx="0">
                  <c:v>Primary motivator</c:v>
                </c:pt>
              </c:strCache>
            </c:strRef>
          </c:tx>
          <c:spPr>
            <a:solidFill>
              <a:srgbClr val="00683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5FAF1"/>
                    </a:solidFill>
                    <a:latin typeface="PT Sans" panose="020B0503020203020204" pitchFamily="34" charset="0"/>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'Economic Motivators'!$C$7:$D$15</c:f>
              <c:strCache>
                <c:ptCount val="9"/>
                <c:pt idx="0">
                  <c:v>Increased consumer spending and tourism</c:v>
                </c:pt>
                <c:pt idx="1">
                  <c:v>Market city's high quality of life</c:v>
                </c:pt>
                <c:pt idx="2">
                  <c:v>Support and incubate small business</c:v>
                </c:pt>
                <c:pt idx="3">
                  <c:v>Reduce city expenses (e.g. stormwater)</c:v>
                </c:pt>
                <c:pt idx="4">
                  <c:v>Reduce crime</c:v>
                </c:pt>
                <c:pt idx="5">
                  <c:v>Youth-focused workforce development</c:v>
                </c:pt>
                <c:pt idx="6">
                  <c:v>Increased property values</c:v>
                </c:pt>
                <c:pt idx="7">
                  <c:v>Recidivism or restorative justice</c:v>
                </c:pt>
                <c:pt idx="8">
                  <c:v>Other</c:v>
                </c:pt>
              </c:strCache>
            </c:strRef>
          </c:cat>
          <c:val>
            <c:numRef>
              <c:f>'Economic Motivators'!$H$7:$H$15</c:f>
              <c:numCache>
                <c:formatCode>0%</c:formatCode>
                <c:ptCount val="9"/>
                <c:pt idx="0">
                  <c:v>0.75641025641025639</c:v>
                </c:pt>
                <c:pt idx="1">
                  <c:v>0.74358974358974361</c:v>
                </c:pt>
                <c:pt idx="2">
                  <c:v>0.71794871794871795</c:v>
                </c:pt>
                <c:pt idx="3">
                  <c:v>0.70512820512820518</c:v>
                </c:pt>
                <c:pt idx="4">
                  <c:v>0.83333333333333337</c:v>
                </c:pt>
                <c:pt idx="5">
                  <c:v>0.67948717948717952</c:v>
                </c:pt>
                <c:pt idx="6">
                  <c:v>0.44871794871794873</c:v>
                </c:pt>
                <c:pt idx="7">
                  <c:v>0.41025641025641024</c:v>
                </c:pt>
                <c:pt idx="8">
                  <c:v>0.23076923076923078</c:v>
                </c:pt>
              </c:numCache>
            </c:numRef>
          </c:val>
          <c:extLst>
            <c:ext xmlns:c16="http://schemas.microsoft.com/office/drawing/2014/chart" uri="{C3380CC4-5D6E-409C-BE32-E72D297353CC}">
              <c16:uniqueId val="{00000002-B106-4ACD-85C8-C7EDFB0A7911}"/>
            </c:ext>
          </c:extLst>
        </c:ser>
        <c:ser>
          <c:idx val="3"/>
          <c:order val="3"/>
          <c:tx>
            <c:strRef>
              <c:f>'Economic Motivators'!$I$6</c:f>
              <c:strCache>
                <c:ptCount val="1"/>
                <c:pt idx="0">
                  <c:v>Most effective motivator</c:v>
                </c:pt>
              </c:strCache>
            </c:strRef>
          </c:tx>
          <c:spPr>
            <a:solidFill>
              <a:srgbClr val="5DD8D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362229"/>
                    </a:solidFill>
                    <a:latin typeface="PT Sans" panose="020B0503020203020204" pitchFamily="34" charset="0"/>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'Economic Motivators'!$C$7:$D$15</c:f>
              <c:strCache>
                <c:ptCount val="9"/>
                <c:pt idx="0">
                  <c:v>Increased consumer spending and tourism</c:v>
                </c:pt>
                <c:pt idx="1">
                  <c:v>Market city's high quality of life</c:v>
                </c:pt>
                <c:pt idx="2">
                  <c:v>Support and incubate small business</c:v>
                </c:pt>
                <c:pt idx="3">
                  <c:v>Reduce city expenses (e.g. stormwater)</c:v>
                </c:pt>
                <c:pt idx="4">
                  <c:v>Reduce crime</c:v>
                </c:pt>
                <c:pt idx="5">
                  <c:v>Youth-focused workforce development</c:v>
                </c:pt>
                <c:pt idx="6">
                  <c:v>Increased property values</c:v>
                </c:pt>
                <c:pt idx="7">
                  <c:v>Recidivism or restorative justice</c:v>
                </c:pt>
                <c:pt idx="8">
                  <c:v>Other</c:v>
                </c:pt>
              </c:strCache>
            </c:strRef>
          </c:cat>
          <c:val>
            <c:numRef>
              <c:f>'Economic Motivators'!$I$7:$I$15</c:f>
              <c:numCache>
                <c:formatCode>0%</c:formatCode>
                <c:ptCount val="9"/>
                <c:pt idx="0">
                  <c:v>0.50909090909090904</c:v>
                </c:pt>
                <c:pt idx="1">
                  <c:v>0.29090909090909089</c:v>
                </c:pt>
                <c:pt idx="2">
                  <c:v>0.2</c:v>
                </c:pt>
                <c:pt idx="3">
                  <c:v>0.18181818181818182</c:v>
                </c:pt>
                <c:pt idx="4">
                  <c:v>0.16363636363636364</c:v>
                </c:pt>
                <c:pt idx="5">
                  <c:v>0.14545454545454545</c:v>
                </c:pt>
                <c:pt idx="6">
                  <c:v>0.14545454545454545</c:v>
                </c:pt>
                <c:pt idx="7">
                  <c:v>0</c:v>
                </c:pt>
                <c:pt idx="8">
                  <c:v>0.10909090909090909</c:v>
                </c:pt>
              </c:numCache>
            </c:numRef>
          </c:val>
          <c:extLst>
            <c:ext xmlns:c16="http://schemas.microsoft.com/office/drawing/2014/chart" uri="{C3380CC4-5D6E-409C-BE32-E72D297353CC}">
              <c16:uniqueId val="{00000003-B106-4ACD-85C8-C7EDFB0A7911}"/>
            </c:ext>
          </c:extLst>
        </c:ser>
        <c:dLbls>
          <c:showLegendKey val="0"/>
          <c:showVal val="0"/>
          <c:showCatName val="0"/>
          <c:showSerName val="0"/>
          <c:showPercent val="0"/>
          <c:showBubbleSize val="0"/>
        </c:dLbls>
        <c:gapWidth val="50"/>
        <c:axId val="1439964975"/>
        <c:axId val="1439955855"/>
      </c:barChart>
      <c:catAx>
        <c:axId val="14399649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362229"/>
                </a:solidFill>
                <a:latin typeface="PT Sans" panose="020B0503020203020204" pitchFamily="34" charset="0"/>
                <a:ea typeface="+mn-ea"/>
                <a:cs typeface="+mn-cs"/>
              </a:defRPr>
            </a:pPr>
            <a:endParaRPr lang="en-US"/>
          </a:p>
        </c:txPr>
        <c:crossAx val="1439955855"/>
        <c:crosses val="autoZero"/>
        <c:auto val="1"/>
        <c:lblAlgn val="ctr"/>
        <c:lblOffset val="100"/>
        <c:noMultiLvlLbl val="0"/>
      </c:catAx>
      <c:valAx>
        <c:axId val="1439955855"/>
        <c:scaling>
          <c:orientation val="minMax"/>
        </c:scaling>
        <c:delete val="1"/>
        <c:axPos val="t"/>
        <c:numFmt formatCode="0%" sourceLinked="1"/>
        <c:majorTickMark val="none"/>
        <c:minorTickMark val="none"/>
        <c:tickLblPos val="nextTo"/>
        <c:crossAx val="1439964975"/>
        <c:crosses val="autoZero"/>
        <c:crossBetween val="between"/>
      </c:valAx>
      <c:spPr>
        <a:noFill/>
        <a:ln w="25400">
          <a:noFill/>
        </a:ln>
        <a:effectLst/>
      </c:spPr>
    </c:plotArea>
    <c:legend>
      <c:legendPos val="b"/>
      <c:layout>
        <c:manualLayout>
          <c:xMode val="edge"/>
          <c:yMode val="edge"/>
          <c:x val="0.40328658580932547"/>
          <c:y val="0.16091179978396777"/>
          <c:w val="0.43973698554718688"/>
          <c:h val="4.9117000835762793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362229"/>
              </a:solidFill>
              <a:latin typeface="PT Sans" panose="020B0503020203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5FAF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rgbClr val="362229"/>
                </a:solidFill>
                <a:latin typeface="+mn-lt"/>
                <a:ea typeface="+mn-ea"/>
                <a:cs typeface="+mn-cs"/>
              </a:defRPr>
            </a:pPr>
            <a:r>
              <a:rPr lang="en-US" b="1">
                <a:solidFill>
                  <a:srgbClr val="362229"/>
                </a:solidFill>
              </a:rPr>
              <a:t>2025 Sets Another Record-High Park Investment Across 100 Most Populous Cities </a:t>
            </a:r>
            <a:br>
              <a:rPr lang="en-US">
                <a:solidFill>
                  <a:srgbClr val="362229"/>
                </a:solidFill>
              </a:rPr>
            </a:br>
            <a:r>
              <a:rPr lang="en-US" sz="1000">
                <a:solidFill>
                  <a:srgbClr val="362229"/>
                </a:solidFill>
              </a:rPr>
              <a:t>Analysis shows warning signs as inflation-adjuste</a:t>
            </a:r>
            <a:r>
              <a:rPr lang="en-US" sz="1000" baseline="0">
                <a:solidFill>
                  <a:srgbClr val="362229"/>
                </a:solidFill>
              </a:rPr>
              <a:t>d annual growth flattens from 7% (2024) to 2% (2025)</a:t>
            </a:r>
            <a:endParaRPr lang="en-US" sz="1000">
              <a:solidFill>
                <a:srgbClr val="362229"/>
              </a:solidFill>
            </a:endParaRPr>
          </a:p>
        </c:rich>
      </c:tx>
      <c:layout>
        <c:manualLayout>
          <c:xMode val="edge"/>
          <c:yMode val="edge"/>
          <c:x val="2.2040911503941833E-2"/>
          <c:y val="1.2776100844681344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rgbClr val="362229"/>
              </a:solidFill>
              <a:latin typeface="+mn-lt"/>
              <a:ea typeface="+mn-ea"/>
              <a:cs typeface="+mn-cs"/>
            </a:defRPr>
          </a:pPr>
          <a:endParaRPr lang="en-US"/>
        </a:p>
      </c:txPr>
    </c:title>
    <c:autoTitleDeleted val="0"/>
    <c:plotArea>
      <c:layout>
        <c:manualLayout>
          <c:layoutTarget val="inner"/>
          <c:xMode val="edge"/>
          <c:yMode val="edge"/>
          <c:x val="5.8874445428049302E-2"/>
          <c:y val="0.16336634161382277"/>
          <c:w val="0.71574751380929458"/>
          <c:h val="0.68950176727678403"/>
        </c:manualLayout>
      </c:layout>
      <c:areaChart>
        <c:grouping val="stacked"/>
        <c:varyColors val="0"/>
        <c:ser>
          <c:idx val="2"/>
          <c:order val="0"/>
          <c:tx>
            <c:strRef>
              <c:f>'Investment trends'!$B$8</c:f>
              <c:strCache>
                <c:ptCount val="1"/>
                <c:pt idx="0">
                  <c:v>Public Operating (Local)</c:v>
                </c:pt>
              </c:strCache>
            </c:strRef>
          </c:tx>
          <c:spPr>
            <a:solidFill>
              <a:srgbClr val="33B54A"/>
            </a:solidFill>
            <a:ln>
              <a:noFill/>
            </a:ln>
            <a:effectLst/>
          </c:spPr>
          <c:cat>
            <c:numRef>
              <c:f>'Investment trends'!$C$5:$I$5</c:f>
              <c:numCache>
                <c:formatCode>General</c:formatCode>
                <c:ptCount val="7"/>
                <c:pt idx="0">
                  <c:v>2019</c:v>
                </c:pt>
                <c:pt idx="1">
                  <c:v>2020</c:v>
                </c:pt>
                <c:pt idx="2">
                  <c:v>2021</c:v>
                </c:pt>
                <c:pt idx="3">
                  <c:v>2022</c:v>
                </c:pt>
                <c:pt idx="4">
                  <c:v>2023</c:v>
                </c:pt>
                <c:pt idx="5">
                  <c:v>2024</c:v>
                </c:pt>
                <c:pt idx="6">
                  <c:v>2025</c:v>
                </c:pt>
              </c:numCache>
            </c:numRef>
          </c:cat>
          <c:val>
            <c:numRef>
              <c:f>'Investment trends'!$C$8:$I$8</c:f>
              <c:numCache>
                <c:formatCode>_(* #,##0_);_(* \(#,##0\);_(* "-"??_);_(@_)</c:formatCode>
                <c:ptCount val="7"/>
                <c:pt idx="0">
                  <c:v>5544792852.9970789</c:v>
                </c:pt>
                <c:pt idx="1">
                  <c:v>5505161935.1922026</c:v>
                </c:pt>
                <c:pt idx="2">
                  <c:v>5137779794.2131634</c:v>
                </c:pt>
                <c:pt idx="3">
                  <c:v>5218074178.2122936</c:v>
                </c:pt>
                <c:pt idx="4">
                  <c:v>5545460444.4943609</c:v>
                </c:pt>
                <c:pt idx="5">
                  <c:v>5915710636.7541456</c:v>
                </c:pt>
                <c:pt idx="6">
                  <c:v>6069038513.9360552</c:v>
                </c:pt>
              </c:numCache>
            </c:numRef>
          </c:val>
          <c:extLst>
            <c:ext xmlns:c16="http://schemas.microsoft.com/office/drawing/2014/chart" uri="{C3380CC4-5D6E-409C-BE32-E72D297353CC}">
              <c16:uniqueId val="{00000000-95B6-4CFB-B740-CCAEFC4A4CAC}"/>
            </c:ext>
          </c:extLst>
        </c:ser>
        <c:ser>
          <c:idx val="3"/>
          <c:order val="1"/>
          <c:tx>
            <c:strRef>
              <c:f>'Investment trends'!$B$9</c:f>
              <c:strCache>
                <c:ptCount val="1"/>
                <c:pt idx="0">
                  <c:v>Public Capital (Local)</c:v>
                </c:pt>
              </c:strCache>
            </c:strRef>
          </c:tx>
          <c:spPr>
            <a:solidFill>
              <a:srgbClr val="8CC63F"/>
            </a:solidFill>
            <a:ln>
              <a:noFill/>
            </a:ln>
            <a:effectLst/>
          </c:spPr>
          <c:cat>
            <c:numRef>
              <c:f>'Investment trends'!$C$5:$I$5</c:f>
              <c:numCache>
                <c:formatCode>General</c:formatCode>
                <c:ptCount val="7"/>
                <c:pt idx="0">
                  <c:v>2019</c:v>
                </c:pt>
                <c:pt idx="1">
                  <c:v>2020</c:v>
                </c:pt>
                <c:pt idx="2">
                  <c:v>2021</c:v>
                </c:pt>
                <c:pt idx="3">
                  <c:v>2022</c:v>
                </c:pt>
                <c:pt idx="4">
                  <c:v>2023</c:v>
                </c:pt>
                <c:pt idx="5">
                  <c:v>2024</c:v>
                </c:pt>
                <c:pt idx="6">
                  <c:v>2025</c:v>
                </c:pt>
              </c:numCache>
            </c:numRef>
          </c:cat>
          <c:val>
            <c:numRef>
              <c:f>'Investment trends'!$C$9:$I$9</c:f>
              <c:numCache>
                <c:formatCode>_(* #,##0_);_(* \(#,##0\);_(* "-"??_);_(@_)</c:formatCode>
                <c:ptCount val="7"/>
                <c:pt idx="0">
                  <c:v>1871595517.9133179</c:v>
                </c:pt>
                <c:pt idx="1">
                  <c:v>1887643415.4778943</c:v>
                </c:pt>
                <c:pt idx="2">
                  <c:v>2191721232.6206784</c:v>
                </c:pt>
                <c:pt idx="3">
                  <c:v>2310509483.7228041</c:v>
                </c:pt>
                <c:pt idx="4">
                  <c:v>2524109932.1949987</c:v>
                </c:pt>
                <c:pt idx="5">
                  <c:v>2493654265.3384566</c:v>
                </c:pt>
                <c:pt idx="6">
                  <c:v>2872023633.7680798</c:v>
                </c:pt>
              </c:numCache>
            </c:numRef>
          </c:val>
          <c:extLst>
            <c:ext xmlns:c16="http://schemas.microsoft.com/office/drawing/2014/chart" uri="{C3380CC4-5D6E-409C-BE32-E72D297353CC}">
              <c16:uniqueId val="{00000001-95B6-4CFB-B740-CCAEFC4A4CAC}"/>
            </c:ext>
          </c:extLst>
        </c:ser>
        <c:ser>
          <c:idx val="1"/>
          <c:order val="2"/>
          <c:tx>
            <c:strRef>
              <c:f>'Investment trends'!$B$7</c:f>
              <c:strCache>
                <c:ptCount val="1"/>
                <c:pt idx="0">
                  <c:v>Public Agencies - Federal Revenue</c:v>
                </c:pt>
              </c:strCache>
            </c:strRef>
          </c:tx>
          <c:spPr>
            <a:solidFill>
              <a:srgbClr val="006837"/>
            </a:solidFill>
            <a:ln>
              <a:noFill/>
            </a:ln>
            <a:effectLst/>
          </c:spPr>
          <c:cat>
            <c:numRef>
              <c:f>'Investment trends'!$C$5:$I$5</c:f>
              <c:numCache>
                <c:formatCode>General</c:formatCode>
                <c:ptCount val="7"/>
                <c:pt idx="0">
                  <c:v>2019</c:v>
                </c:pt>
                <c:pt idx="1">
                  <c:v>2020</c:v>
                </c:pt>
                <c:pt idx="2">
                  <c:v>2021</c:v>
                </c:pt>
                <c:pt idx="3">
                  <c:v>2022</c:v>
                </c:pt>
                <c:pt idx="4">
                  <c:v>2023</c:v>
                </c:pt>
                <c:pt idx="5">
                  <c:v>2024</c:v>
                </c:pt>
                <c:pt idx="6">
                  <c:v>2025</c:v>
                </c:pt>
              </c:numCache>
            </c:numRef>
          </c:cat>
          <c:val>
            <c:numRef>
              <c:f>'Investment trends'!$C$7:$I$7</c:f>
              <c:numCache>
                <c:formatCode>_(* #,##0_);_(* \(#,##0\);_(* "-"??_);_(@_)</c:formatCode>
                <c:ptCount val="7"/>
                <c:pt idx="0">
                  <c:v>249615257.08960354</c:v>
                </c:pt>
                <c:pt idx="1">
                  <c:v>240124276.22868201</c:v>
                </c:pt>
                <c:pt idx="2">
                  <c:v>304652572.89354074</c:v>
                </c:pt>
                <c:pt idx="3">
                  <c:v>307545665.61531997</c:v>
                </c:pt>
                <c:pt idx="4">
                  <c:v>310327560.96640277</c:v>
                </c:pt>
                <c:pt idx="5">
                  <c:v>456207974.66195124</c:v>
                </c:pt>
                <c:pt idx="6">
                  <c:v>360997440.3965106</c:v>
                </c:pt>
              </c:numCache>
            </c:numRef>
          </c:val>
          <c:extLst>
            <c:ext xmlns:c16="http://schemas.microsoft.com/office/drawing/2014/chart" uri="{C3380CC4-5D6E-409C-BE32-E72D297353CC}">
              <c16:uniqueId val="{00000002-95B6-4CFB-B740-CCAEFC4A4CAC}"/>
            </c:ext>
          </c:extLst>
        </c:ser>
        <c:ser>
          <c:idx val="4"/>
          <c:order val="3"/>
          <c:tx>
            <c:strRef>
              <c:f>'Investment trends'!$B$10</c:f>
              <c:strCache>
                <c:ptCount val="1"/>
                <c:pt idx="0">
                  <c:v>Private Organizations</c:v>
                </c:pt>
              </c:strCache>
            </c:strRef>
          </c:tx>
          <c:spPr>
            <a:solidFill>
              <a:srgbClr val="5DD8D8"/>
            </a:solidFill>
            <a:ln>
              <a:noFill/>
            </a:ln>
            <a:effectLst/>
          </c:spPr>
          <c:cat>
            <c:numRef>
              <c:f>'Investment trends'!$C$5:$I$5</c:f>
              <c:numCache>
                <c:formatCode>General</c:formatCode>
                <c:ptCount val="7"/>
                <c:pt idx="0">
                  <c:v>2019</c:v>
                </c:pt>
                <c:pt idx="1">
                  <c:v>2020</c:v>
                </c:pt>
                <c:pt idx="2">
                  <c:v>2021</c:v>
                </c:pt>
                <c:pt idx="3">
                  <c:v>2022</c:v>
                </c:pt>
                <c:pt idx="4">
                  <c:v>2023</c:v>
                </c:pt>
                <c:pt idx="5">
                  <c:v>2024</c:v>
                </c:pt>
                <c:pt idx="6">
                  <c:v>2025</c:v>
                </c:pt>
              </c:numCache>
            </c:numRef>
          </c:cat>
          <c:val>
            <c:numRef>
              <c:f>'Investment trends'!$C$10:$I$10</c:f>
              <c:numCache>
                <c:formatCode>_(* #,##0_);_(* \(#,##0\);_(* "-"??_);_(@_)</c:formatCode>
                <c:ptCount val="7"/>
                <c:pt idx="0">
                  <c:v>629617557</c:v>
                </c:pt>
                <c:pt idx="1">
                  <c:v>690384912.16083205</c:v>
                </c:pt>
                <c:pt idx="2">
                  <c:v>724656601.19833314</c:v>
                </c:pt>
                <c:pt idx="3">
                  <c:v>702695399.52458751</c:v>
                </c:pt>
                <c:pt idx="4">
                  <c:v>678073134.40300405</c:v>
                </c:pt>
                <c:pt idx="5">
                  <c:v>716134700.39702356</c:v>
                </c:pt>
                <c:pt idx="6">
                  <c:v>689298894.96683133</c:v>
                </c:pt>
              </c:numCache>
            </c:numRef>
          </c:val>
          <c:extLst>
            <c:ext xmlns:c16="http://schemas.microsoft.com/office/drawing/2014/chart" uri="{C3380CC4-5D6E-409C-BE32-E72D297353CC}">
              <c16:uniqueId val="{00000003-95B6-4CFB-B740-CCAEFC4A4CAC}"/>
            </c:ext>
          </c:extLst>
        </c:ser>
        <c:ser>
          <c:idx val="5"/>
          <c:order val="4"/>
          <c:tx>
            <c:strRef>
              <c:f>'Investment trends'!$B$11</c:f>
              <c:strCache>
                <c:ptCount val="1"/>
                <c:pt idx="0">
                  <c:v>Volunteers</c:v>
                </c:pt>
              </c:strCache>
            </c:strRef>
          </c:tx>
          <c:spPr>
            <a:solidFill>
              <a:srgbClr val="5DD8D8"/>
            </a:solidFill>
            <a:ln>
              <a:noFill/>
            </a:ln>
            <a:effectLst/>
          </c:spPr>
          <c:cat>
            <c:numRef>
              <c:f>'Investment trends'!$C$5:$I$5</c:f>
              <c:numCache>
                <c:formatCode>General</c:formatCode>
                <c:ptCount val="7"/>
                <c:pt idx="0">
                  <c:v>2019</c:v>
                </c:pt>
                <c:pt idx="1">
                  <c:v>2020</c:v>
                </c:pt>
                <c:pt idx="2">
                  <c:v>2021</c:v>
                </c:pt>
                <c:pt idx="3">
                  <c:v>2022</c:v>
                </c:pt>
                <c:pt idx="4">
                  <c:v>2023</c:v>
                </c:pt>
                <c:pt idx="5">
                  <c:v>2024</c:v>
                </c:pt>
                <c:pt idx="6">
                  <c:v>2025</c:v>
                </c:pt>
              </c:numCache>
            </c:numRef>
          </c:cat>
          <c:val>
            <c:numRef>
              <c:f>'Investment trends'!$C$11:$I$11</c:f>
              <c:numCache>
                <c:formatCode>_(* #,##0_);_(* \(#,##0\);_(* "-"??_);_(@_)</c:formatCode>
                <c:ptCount val="7"/>
                <c:pt idx="0">
                  <c:v>328842304.87000012</c:v>
                </c:pt>
                <c:pt idx="1">
                  <c:v>203019501.82321215</c:v>
                </c:pt>
                <c:pt idx="2">
                  <c:v>158175115.86254135</c:v>
                </c:pt>
                <c:pt idx="3">
                  <c:v>199118464.57318208</c:v>
                </c:pt>
                <c:pt idx="4">
                  <c:v>367611084.44857323</c:v>
                </c:pt>
                <c:pt idx="5">
                  <c:v>502880311.01407218</c:v>
                </c:pt>
                <c:pt idx="6">
                  <c:v>262104058.15295097</c:v>
                </c:pt>
              </c:numCache>
            </c:numRef>
          </c:val>
          <c:extLst>
            <c:ext xmlns:c16="http://schemas.microsoft.com/office/drawing/2014/chart" uri="{C3380CC4-5D6E-409C-BE32-E72D297353CC}">
              <c16:uniqueId val="{00000004-95B6-4CFB-B740-CCAEFC4A4CAC}"/>
            </c:ext>
          </c:extLst>
        </c:ser>
        <c:ser>
          <c:idx val="0"/>
          <c:order val="5"/>
          <c:tx>
            <c:strRef>
              <c:f>'Investment trends'!$B$6</c:f>
              <c:strCache>
                <c:ptCount val="1"/>
                <c:pt idx="0">
                  <c:v>Inflation</c:v>
                </c:pt>
              </c:strCache>
            </c:strRef>
          </c:tx>
          <c:spPr>
            <a:solidFill>
              <a:srgbClr val="F7931E">
                <a:alpha val="50000"/>
              </a:srgbClr>
            </a:solidFill>
            <a:ln>
              <a:noFill/>
            </a:ln>
            <a:effectLst/>
          </c:spPr>
          <c:cat>
            <c:numRef>
              <c:f>'Investment trends'!$C$5:$I$5</c:f>
              <c:numCache>
                <c:formatCode>General</c:formatCode>
                <c:ptCount val="7"/>
                <c:pt idx="0">
                  <c:v>2019</c:v>
                </c:pt>
                <c:pt idx="1">
                  <c:v>2020</c:v>
                </c:pt>
                <c:pt idx="2">
                  <c:v>2021</c:v>
                </c:pt>
                <c:pt idx="3">
                  <c:v>2022</c:v>
                </c:pt>
                <c:pt idx="4">
                  <c:v>2023</c:v>
                </c:pt>
                <c:pt idx="5">
                  <c:v>2024</c:v>
                </c:pt>
                <c:pt idx="6">
                  <c:v>2025</c:v>
                </c:pt>
              </c:numCache>
            </c:numRef>
          </c:cat>
          <c:val>
            <c:numRef>
              <c:f>'Investment trends'!$C$6:$I$6</c:f>
              <c:numCache>
                <c:formatCode>_(* #,##0_);_(* \(#,##0\);_(* "-"??_);_(@_)</c:formatCode>
                <c:ptCount val="7"/>
                <c:pt idx="0">
                  <c:v>0</c:v>
                </c:pt>
                <c:pt idx="1">
                  <c:v>222045927.4871769</c:v>
                </c:pt>
                <c:pt idx="2">
                  <c:v>340241001.23174381</c:v>
                </c:pt>
                <c:pt idx="3">
                  <c:v>1037689139.5918121</c:v>
                </c:pt>
                <c:pt idx="4">
                  <c:v>1787930860.3826599</c:v>
                </c:pt>
                <c:pt idx="5">
                  <c:v>2285813300.6143494</c:v>
                </c:pt>
                <c:pt idx="6">
                  <c:v>2683548168.849575</c:v>
                </c:pt>
              </c:numCache>
            </c:numRef>
          </c:val>
          <c:extLst>
            <c:ext xmlns:c16="http://schemas.microsoft.com/office/drawing/2014/chart" uri="{C3380CC4-5D6E-409C-BE32-E72D297353CC}">
              <c16:uniqueId val="{00000005-95B6-4CFB-B740-CCAEFC4A4CAC}"/>
            </c:ext>
          </c:extLst>
        </c:ser>
        <c:dLbls>
          <c:showLegendKey val="0"/>
          <c:showVal val="0"/>
          <c:showCatName val="0"/>
          <c:showSerName val="0"/>
          <c:showPercent val="0"/>
          <c:showBubbleSize val="0"/>
        </c:dLbls>
        <c:axId val="837644240"/>
        <c:axId val="837652400"/>
      </c:areaChart>
      <c:lineChart>
        <c:grouping val="standard"/>
        <c:varyColors val="0"/>
        <c:ser>
          <c:idx val="6"/>
          <c:order val="6"/>
          <c:tx>
            <c:v>Total</c:v>
          </c:tx>
          <c:spPr>
            <a:ln w="25400" cap="rnd">
              <a:solidFill>
                <a:srgbClr val="362229"/>
              </a:solidFill>
              <a:round/>
            </a:ln>
            <a:effectLst/>
          </c:spPr>
          <c:marker>
            <c:symbol val="none"/>
          </c:marker>
          <c:val>
            <c:numRef>
              <c:f>'Investment trends'!$C$12:$I$12</c:f>
              <c:numCache>
                <c:formatCode>_(* #,##0_);_(* \(#,##0\);_(* "-"??_);_(@_)</c:formatCode>
                <c:ptCount val="7"/>
                <c:pt idx="0">
                  <c:v>8624463489.8700008</c:v>
                </c:pt>
                <c:pt idx="1">
                  <c:v>8526334040.8828239</c:v>
                </c:pt>
                <c:pt idx="2">
                  <c:v>8516985316.7882566</c:v>
                </c:pt>
                <c:pt idx="3">
                  <c:v>8737943191.6481876</c:v>
                </c:pt>
                <c:pt idx="4">
                  <c:v>9425582156.5073414</c:v>
                </c:pt>
                <c:pt idx="5">
                  <c:v>10084587888.165649</c:v>
                </c:pt>
                <c:pt idx="6">
                  <c:v>10253462541.220427</c:v>
                </c:pt>
              </c:numCache>
            </c:numRef>
          </c:val>
          <c:smooth val="0"/>
          <c:extLst>
            <c:ext xmlns:c16="http://schemas.microsoft.com/office/drawing/2014/chart" uri="{C3380CC4-5D6E-409C-BE32-E72D297353CC}">
              <c16:uniqueId val="{00000006-95B6-4CFB-B740-CCAEFC4A4CAC}"/>
            </c:ext>
          </c:extLst>
        </c:ser>
        <c:dLbls>
          <c:showLegendKey val="0"/>
          <c:showVal val="0"/>
          <c:showCatName val="0"/>
          <c:showSerName val="0"/>
          <c:showPercent val="0"/>
          <c:showBubbleSize val="0"/>
        </c:dLbls>
        <c:marker val="1"/>
        <c:smooth val="0"/>
        <c:axId val="352946992"/>
        <c:axId val="352944592"/>
      </c:lineChart>
      <c:catAx>
        <c:axId val="83764424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7652400"/>
        <c:crosses val="autoZero"/>
        <c:auto val="1"/>
        <c:lblAlgn val="ctr"/>
        <c:lblOffset val="100"/>
        <c:noMultiLvlLbl val="0"/>
      </c:catAx>
      <c:valAx>
        <c:axId val="837652400"/>
        <c:scaling>
          <c:orientation val="minMax"/>
        </c:scaling>
        <c:delete val="0"/>
        <c:axPos val="l"/>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7644240"/>
        <c:crosses val="autoZero"/>
        <c:crossBetween val="midCat"/>
        <c:dispUnits>
          <c:builtInUnit val="billion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valAx>
        <c:axId val="352944592"/>
        <c:scaling>
          <c:orientation val="minMax"/>
          <c:max val="14000000000"/>
          <c:min val="0"/>
        </c:scaling>
        <c:delete val="1"/>
        <c:axPos val="r"/>
        <c:numFmt formatCode="_(* #,##0_);_(* \(#,##0\);_(* &quot;-&quot;??_);_(@_)" sourceLinked="1"/>
        <c:majorTickMark val="out"/>
        <c:minorTickMark val="none"/>
        <c:tickLblPos val="nextTo"/>
        <c:crossAx val="352946992"/>
        <c:crosses val="max"/>
        <c:crossBetween val="between"/>
      </c:valAx>
      <c:catAx>
        <c:axId val="352946992"/>
        <c:scaling>
          <c:orientation val="minMax"/>
        </c:scaling>
        <c:delete val="1"/>
        <c:axPos val="b"/>
        <c:majorTickMark val="out"/>
        <c:minorTickMark val="none"/>
        <c:tickLblPos val="nextTo"/>
        <c:crossAx val="352944592"/>
        <c:crosses val="autoZero"/>
        <c:auto val="1"/>
        <c:lblAlgn val="ctr"/>
        <c:lblOffset val="100"/>
        <c:noMultiLvlLbl val="0"/>
      </c:catAx>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rgbClr val="F5FAF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1" i="0" u="none" strike="noStrike" kern="1200" spc="0" baseline="0">
                <a:solidFill>
                  <a:srgbClr val="362229"/>
                </a:solidFill>
                <a:latin typeface="PT Sans" panose="020B0503020203020204" pitchFamily="34" charset="0"/>
                <a:ea typeface="+mn-ea"/>
                <a:cs typeface="+mn-cs"/>
              </a:defRPr>
            </a:pPr>
            <a:r>
              <a:rPr lang="en-US" b="1">
                <a:solidFill>
                  <a:srgbClr val="362229"/>
                </a:solidFill>
              </a:rPr>
              <a:t>Increase in 10-Minute Walk Percentage, U.S. Big Cities</a:t>
            </a:r>
          </a:p>
        </c:rich>
      </c:tx>
      <c:layout>
        <c:manualLayout>
          <c:xMode val="edge"/>
          <c:yMode val="edge"/>
          <c:x val="2.4816223127489045E-2"/>
          <c:y val="2.5277093660476729E-2"/>
        </c:manualLayout>
      </c:layout>
      <c:overlay val="0"/>
      <c:spPr>
        <a:noFill/>
        <a:ln>
          <a:noFill/>
        </a:ln>
        <a:effectLst/>
      </c:spPr>
      <c:txPr>
        <a:bodyPr rot="0" spcFirstLastPara="1" vertOverflow="ellipsis" vert="horz" wrap="square" anchor="ctr" anchorCtr="1"/>
        <a:lstStyle/>
        <a:p>
          <a:pPr algn="l">
            <a:defRPr sz="1400" b="1" i="0" u="none" strike="noStrike" kern="1200" spc="0" baseline="0">
              <a:solidFill>
                <a:srgbClr val="362229"/>
              </a:solidFill>
              <a:latin typeface="PT Sans" panose="020B0503020203020204" pitchFamily="34" charset="0"/>
              <a:ea typeface="+mn-ea"/>
              <a:cs typeface="+mn-cs"/>
            </a:defRPr>
          </a:pPr>
          <a:endParaRPr lang="en-US"/>
        </a:p>
      </c:txPr>
    </c:title>
    <c:autoTitleDeleted val="0"/>
    <c:plotArea>
      <c:layout>
        <c:manualLayout>
          <c:layoutTarget val="inner"/>
          <c:xMode val="edge"/>
          <c:yMode val="edge"/>
          <c:x val="9.1942050216753182E-2"/>
          <c:y val="0.22811359026369168"/>
          <c:w val="0.87353461156178447"/>
          <c:h val="0.6044219066937121"/>
        </c:manualLayout>
      </c:layout>
      <c:lineChart>
        <c:grouping val="standard"/>
        <c:varyColors val="0"/>
        <c:ser>
          <c:idx val="0"/>
          <c:order val="1"/>
          <c:tx>
            <c:strRef>
              <c:f>'10MW Trends'!$C$3</c:f>
              <c:strCache>
                <c:ptCount val="1"/>
                <c:pt idx="0">
                  <c:v>10MW</c:v>
                </c:pt>
              </c:strCache>
            </c:strRef>
          </c:tx>
          <c:spPr>
            <a:ln w="28575" cap="rnd">
              <a:solidFill>
                <a:srgbClr val="006837"/>
              </a:solidFill>
              <a:round/>
            </a:ln>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1C-B3C7-4BD9-9973-33998417979F}"/>
                </c:ext>
              </c:extLst>
            </c:dLbl>
            <c:dLbl>
              <c:idx val="2"/>
              <c:delete val="1"/>
              <c:extLst>
                <c:ext xmlns:c15="http://schemas.microsoft.com/office/drawing/2012/chart" uri="{CE6537A1-D6FC-4f65-9D91-7224C49458BB}"/>
                <c:ext xmlns:c16="http://schemas.microsoft.com/office/drawing/2014/chart" uri="{C3380CC4-5D6E-409C-BE32-E72D297353CC}">
                  <c16:uniqueId val="{0000001B-B3C7-4BD9-9973-33998417979F}"/>
                </c:ext>
              </c:extLst>
            </c:dLbl>
            <c:dLbl>
              <c:idx val="3"/>
              <c:delete val="1"/>
              <c:extLst>
                <c:ext xmlns:c15="http://schemas.microsoft.com/office/drawing/2012/chart" uri="{CE6537A1-D6FC-4f65-9D91-7224C49458BB}"/>
                <c:ext xmlns:c16="http://schemas.microsoft.com/office/drawing/2014/chart" uri="{C3380CC4-5D6E-409C-BE32-E72D297353CC}">
                  <c16:uniqueId val="{0000001A-B3C7-4BD9-9973-33998417979F}"/>
                </c:ext>
              </c:extLst>
            </c:dLbl>
            <c:dLbl>
              <c:idx val="4"/>
              <c:delete val="1"/>
              <c:extLst>
                <c:ext xmlns:c15="http://schemas.microsoft.com/office/drawing/2012/chart" uri="{CE6537A1-D6FC-4f65-9D91-7224C49458BB}"/>
                <c:ext xmlns:c16="http://schemas.microsoft.com/office/drawing/2014/chart" uri="{C3380CC4-5D6E-409C-BE32-E72D297353CC}">
                  <c16:uniqueId val="{00000019-B3C7-4BD9-9973-33998417979F}"/>
                </c:ext>
              </c:extLst>
            </c:dLbl>
            <c:dLbl>
              <c:idx val="5"/>
              <c:delete val="1"/>
              <c:extLst>
                <c:ext xmlns:c15="http://schemas.microsoft.com/office/drawing/2012/chart" uri="{CE6537A1-D6FC-4f65-9D91-7224C49458BB}"/>
                <c:ext xmlns:c16="http://schemas.microsoft.com/office/drawing/2014/chart" uri="{C3380CC4-5D6E-409C-BE32-E72D297353CC}">
                  <c16:uniqueId val="{00000018-B3C7-4BD9-9973-33998417979F}"/>
                </c:ext>
              </c:extLst>
            </c:dLbl>
            <c:dLbl>
              <c:idx val="6"/>
              <c:delete val="1"/>
              <c:extLst>
                <c:ext xmlns:c15="http://schemas.microsoft.com/office/drawing/2012/chart" uri="{CE6537A1-D6FC-4f65-9D91-7224C49458BB}"/>
                <c:ext xmlns:c16="http://schemas.microsoft.com/office/drawing/2014/chart" uri="{C3380CC4-5D6E-409C-BE32-E72D297353CC}">
                  <c16:uniqueId val="{00000017-B3C7-4BD9-9973-33998417979F}"/>
                </c:ext>
              </c:extLst>
            </c:dLbl>
            <c:dLbl>
              <c:idx val="7"/>
              <c:delete val="1"/>
              <c:extLst>
                <c:ext xmlns:c15="http://schemas.microsoft.com/office/drawing/2012/chart" uri="{CE6537A1-D6FC-4f65-9D91-7224C49458BB}"/>
                <c:ext xmlns:c16="http://schemas.microsoft.com/office/drawing/2014/chart" uri="{C3380CC4-5D6E-409C-BE32-E72D297353CC}">
                  <c16:uniqueId val="{00000016-B3C7-4BD9-9973-33998417979F}"/>
                </c:ext>
              </c:extLst>
            </c:dLbl>
            <c:dLbl>
              <c:idx val="8"/>
              <c:delete val="1"/>
              <c:extLst>
                <c:ext xmlns:c15="http://schemas.microsoft.com/office/drawing/2012/chart" uri="{CE6537A1-D6FC-4f65-9D91-7224C49458BB}"/>
                <c:ext xmlns:c16="http://schemas.microsoft.com/office/drawing/2014/chart" uri="{C3380CC4-5D6E-409C-BE32-E72D297353CC}">
                  <c16:uniqueId val="{00000015-B3C7-4BD9-9973-33998417979F}"/>
                </c:ext>
              </c:extLst>
            </c:dLbl>
            <c:dLbl>
              <c:idx val="9"/>
              <c:delete val="1"/>
              <c:extLst>
                <c:ext xmlns:c15="http://schemas.microsoft.com/office/drawing/2012/chart" uri="{CE6537A1-D6FC-4f65-9D91-7224C49458BB}"/>
                <c:ext xmlns:c16="http://schemas.microsoft.com/office/drawing/2014/chart" uri="{C3380CC4-5D6E-409C-BE32-E72D297353CC}">
                  <c16:uniqueId val="{00000014-B3C7-4BD9-9973-33998417979F}"/>
                </c:ext>
              </c:extLst>
            </c:dLbl>
            <c:dLbl>
              <c:idx val="10"/>
              <c:delete val="1"/>
              <c:extLst>
                <c:ext xmlns:c15="http://schemas.microsoft.com/office/drawing/2012/chart" uri="{CE6537A1-D6FC-4f65-9D91-7224C49458BB}"/>
                <c:ext xmlns:c16="http://schemas.microsoft.com/office/drawing/2014/chart" uri="{C3380CC4-5D6E-409C-BE32-E72D297353CC}">
                  <c16:uniqueId val="{00000013-B3C7-4BD9-9973-33998417979F}"/>
                </c:ext>
              </c:extLst>
            </c:dLbl>
            <c:dLbl>
              <c:idx val="11"/>
              <c:delete val="1"/>
              <c:extLst>
                <c:ext xmlns:c15="http://schemas.microsoft.com/office/drawing/2012/chart" uri="{CE6537A1-D6FC-4f65-9D91-7224C49458BB}"/>
                <c:ext xmlns:c16="http://schemas.microsoft.com/office/drawing/2014/chart" uri="{C3380CC4-5D6E-409C-BE32-E72D297353CC}">
                  <c16:uniqueId val="{00000012-B3C7-4BD9-9973-33998417979F}"/>
                </c:ext>
              </c:extLst>
            </c:dLbl>
            <c:dLbl>
              <c:idx val="12"/>
              <c:delete val="1"/>
              <c:extLst>
                <c:ext xmlns:c15="http://schemas.microsoft.com/office/drawing/2012/chart" uri="{CE6537A1-D6FC-4f65-9D91-7224C49458BB}"/>
                <c:ext xmlns:c16="http://schemas.microsoft.com/office/drawing/2014/chart" uri="{C3380CC4-5D6E-409C-BE32-E72D297353CC}">
                  <c16:uniqueId val="{00000011-B3C7-4BD9-9973-33998417979F}"/>
                </c:ext>
              </c:extLst>
            </c:dLbl>
            <c:dLbl>
              <c:idx val="13"/>
              <c:delete val="1"/>
              <c:extLst>
                <c:ext xmlns:c15="http://schemas.microsoft.com/office/drawing/2012/chart" uri="{CE6537A1-D6FC-4f65-9D91-7224C49458BB}"/>
                <c:ext xmlns:c16="http://schemas.microsoft.com/office/drawing/2014/chart" uri="{C3380CC4-5D6E-409C-BE32-E72D297353CC}">
                  <c16:uniqueId val="{00000010-B3C7-4BD9-9973-33998417979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PT Sans" panose="020B0503020203020204" pitchFamily="34"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'10MW Trends'!$B$4:$B$18</c:f>
              <c:numCache>
                <c:formatCode>General</c:formatCode>
                <c:ptCount val="15"/>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numCache>
            </c:numRef>
          </c:cat>
          <c:val>
            <c:numRef>
              <c:f>'10MW Trends'!$C$4:$C$18</c:f>
              <c:numCache>
                <c:formatCode>0%</c:formatCode>
                <c:ptCount val="15"/>
                <c:pt idx="0">
                  <c:v>0.67569933666834914</c:v>
                </c:pt>
                <c:pt idx="1">
                  <c:v>0.68059513817006889</c:v>
                </c:pt>
                <c:pt idx="2">
                  <c:v>0.68119874583755313</c:v>
                </c:pt>
                <c:pt idx="3">
                  <c:v>0.69650043935705896</c:v>
                </c:pt>
                <c:pt idx="4">
                  <c:v>0.69097241888188132</c:v>
                </c:pt>
                <c:pt idx="5">
                  <c:v>0.69746660049645726</c:v>
                </c:pt>
                <c:pt idx="6">
                  <c:v>0.70312594695924313</c:v>
                </c:pt>
                <c:pt idx="7">
                  <c:v>0.73743630008444394</c:v>
                </c:pt>
                <c:pt idx="8">
                  <c:v>0.74622098299873729</c:v>
                </c:pt>
                <c:pt idx="9">
                  <c:v>0.74904467994309287</c:v>
                </c:pt>
                <c:pt idx="10">
                  <c:v>0.75466670903934652</c:v>
                </c:pt>
                <c:pt idx="11">
                  <c:v>0.75552165657388815</c:v>
                </c:pt>
                <c:pt idx="12">
                  <c:v>0.75614678269381608</c:v>
                </c:pt>
                <c:pt idx="13">
                  <c:v>0.75810795562957367</c:v>
                </c:pt>
                <c:pt idx="14">
                  <c:v>0.763551870048364</c:v>
                </c:pt>
              </c:numCache>
            </c:numRef>
          </c:val>
          <c:smooth val="0"/>
          <c:extLst>
            <c:ext xmlns:c16="http://schemas.microsoft.com/office/drawing/2014/chart" uri="{C3380CC4-5D6E-409C-BE32-E72D297353CC}">
              <c16:uniqueId val="{0000000F-B3C7-4BD9-9973-33998417979F}"/>
            </c:ext>
          </c:extLst>
        </c:ser>
        <c:dLbls>
          <c:showLegendKey val="0"/>
          <c:showVal val="0"/>
          <c:showCatName val="0"/>
          <c:showSerName val="0"/>
          <c:showPercent val="0"/>
          <c:showBubbleSize val="0"/>
        </c:dLbls>
        <c:smooth val="0"/>
        <c:axId val="894329935"/>
        <c:axId val="894324655"/>
        <c:extLst>
          <c:ext xmlns:c15="http://schemas.microsoft.com/office/drawing/2012/chart" uri="{02D57815-91ED-43cb-92C2-25804820EDAC}">
            <c15:filteredLineSeries>
              <c15:ser>
                <c:idx val="1"/>
                <c:order val="0"/>
                <c:tx>
                  <c:strRef>
                    <c:extLst>
                      <c:ext uri="{02D57815-91ED-43cb-92C2-25804820EDAC}">
                        <c15:formulaRef>
                          <c15:sqref>'10MW Trends'!$B$3</c15:sqref>
                        </c15:formulaRef>
                      </c:ext>
                    </c:extLst>
                    <c:strCache>
                      <c:ptCount val="1"/>
                      <c:pt idx="0">
                        <c:v>Year</c:v>
                      </c:pt>
                    </c:strCache>
                  </c:strRef>
                </c:tx>
                <c:spPr>
                  <a:ln w="28575" cap="rnd">
                    <a:solidFill>
                      <a:schemeClr val="accent2"/>
                    </a:solidFill>
                    <a:round/>
                  </a:ln>
                  <a:effectLst/>
                </c:spPr>
                <c:marker>
                  <c:symbol val="none"/>
                </c:marker>
                <c:cat>
                  <c:numRef>
                    <c:extLst>
                      <c:ext uri="{02D57815-91ED-43cb-92C2-25804820EDAC}">
                        <c15:formulaRef>
                          <c15:sqref>'10MW Trends'!$B$4:$B$18</c15:sqref>
                        </c15:formulaRef>
                      </c:ext>
                    </c:extLst>
                    <c:numCache>
                      <c:formatCode>General</c:formatCode>
                      <c:ptCount val="15"/>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numCache>
                  </c:numRef>
                </c:cat>
                <c:val>
                  <c:numRef>
                    <c:extLst>
                      <c:ext uri="{02D57815-91ED-43cb-92C2-25804820EDAC}">
                        <c15:formulaRef>
                          <c15:sqref>'10MW Trends'!$B$4:$B$18</c15:sqref>
                        </c15:formulaRef>
                      </c:ext>
                    </c:extLst>
                    <c:numCache>
                      <c:formatCode>General</c:formatCode>
                      <c:ptCount val="15"/>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numCache>
                  </c:numRef>
                </c:val>
                <c:smooth val="0"/>
                <c:extLst>
                  <c:ext xmlns:c16="http://schemas.microsoft.com/office/drawing/2014/chart" uri="{C3380CC4-5D6E-409C-BE32-E72D297353CC}">
                    <c16:uniqueId val="{00000001-B3C7-4BD9-9973-33998417979F}"/>
                  </c:ext>
                </c:extLst>
              </c15:ser>
            </c15:filteredLineSeries>
          </c:ext>
        </c:extLst>
      </c:lineChart>
      <c:catAx>
        <c:axId val="8943299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rgbClr val="362229"/>
                </a:solidFill>
                <a:latin typeface="PT Sans" panose="020B0503020203020204" pitchFamily="34" charset="0"/>
                <a:ea typeface="+mn-ea"/>
                <a:cs typeface="+mn-cs"/>
              </a:defRPr>
            </a:pPr>
            <a:endParaRPr lang="en-US"/>
          </a:p>
        </c:txPr>
        <c:crossAx val="894324655"/>
        <c:crosses val="autoZero"/>
        <c:auto val="1"/>
        <c:lblAlgn val="ctr"/>
        <c:lblOffset val="100"/>
        <c:tickLblSkip val="2"/>
        <c:tickMarkSkip val="3"/>
        <c:noMultiLvlLbl val="0"/>
      </c:catAx>
      <c:valAx>
        <c:axId val="89432465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362229"/>
                </a:solidFill>
                <a:latin typeface="PT Sans" panose="020B0503020203020204" pitchFamily="34" charset="0"/>
                <a:ea typeface="+mn-ea"/>
                <a:cs typeface="+mn-cs"/>
              </a:defRPr>
            </a:pPr>
            <a:endParaRPr lang="en-US"/>
          </a:p>
        </c:txPr>
        <c:crossAx val="89432993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5FAF1"/>
    </a:solidFill>
    <a:ln w="9525" cap="flat" cmpd="sng" algn="ctr">
      <a:noFill/>
      <a:round/>
    </a:ln>
    <a:effectLst/>
  </c:spPr>
  <c:txPr>
    <a:bodyPr/>
    <a:lstStyle/>
    <a:p>
      <a:pPr>
        <a:defRPr>
          <a:latin typeface="PT Sans" panose="020B050302020302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28256</xdr:colOff>
      <xdr:row>17</xdr:row>
      <xdr:rowOff>159701</xdr:rowOff>
    </xdr:from>
    <xdr:to>
      <xdr:col>1</xdr:col>
      <xdr:colOff>4292600</xdr:colOff>
      <xdr:row>44</xdr:row>
      <xdr:rowOff>133350</xdr:rowOff>
    </xdr:to>
    <xdr:graphicFrame macro="">
      <xdr:nvGraphicFramePr>
        <xdr:cNvPr id="2" name="Chart 1">
          <a:extLst>
            <a:ext uri="{FF2B5EF4-FFF2-40B4-BE49-F238E27FC236}">
              <a16:creationId xmlns:a16="http://schemas.microsoft.com/office/drawing/2014/main" id="{5DD621F8-2595-3CD2-0C25-3128FDA193F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0.00179</cdr:x>
      <cdr:y>0.94516</cdr:y>
    </cdr:from>
    <cdr:to>
      <cdr:x>0.94863</cdr:x>
      <cdr:y>1</cdr:y>
    </cdr:to>
    <cdr:sp macro="" textlink="">
      <cdr:nvSpPr>
        <cdr:cNvPr id="2" name="TextBox 1">
          <a:extLst xmlns:a="http://schemas.openxmlformats.org/drawingml/2006/main">
            <a:ext uri="{FF2B5EF4-FFF2-40B4-BE49-F238E27FC236}">
              <a16:creationId xmlns:a16="http://schemas.microsoft.com/office/drawing/2014/main" id="{345DFF15-9873-A5C1-5D43-A41F7F6223F1}"/>
            </a:ext>
          </a:extLst>
        </cdr:cNvPr>
        <cdr:cNvSpPr txBox="1"/>
      </cdr:nvSpPr>
      <cdr:spPr>
        <a:xfrm xmlns:a="http://schemas.openxmlformats.org/drawingml/2006/main">
          <a:off x="7629" y="4104323"/>
          <a:ext cx="4037640" cy="2381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800" b="1" kern="1200">
              <a:solidFill>
                <a:schemeClr val="bg2">
                  <a:lumMod val="75000"/>
                </a:schemeClr>
              </a:solidFill>
              <a:latin typeface="PT Sans" panose="020B0503020203020204" pitchFamily="34" charset="0"/>
            </a:rPr>
            <a:t>Data source: </a:t>
          </a:r>
          <a:r>
            <a:rPr lang="en-US" sz="800" kern="1200">
              <a:solidFill>
                <a:schemeClr val="bg2">
                  <a:lumMod val="75000"/>
                </a:schemeClr>
              </a:solidFill>
              <a:latin typeface="PT Sans" panose="020B0503020203020204" pitchFamily="34" charset="0"/>
            </a:rPr>
            <a:t>2026</a:t>
          </a:r>
          <a:r>
            <a:rPr lang="en-US" sz="800" kern="1200" baseline="0">
              <a:solidFill>
                <a:schemeClr val="bg2">
                  <a:lumMod val="75000"/>
                </a:schemeClr>
              </a:solidFill>
              <a:latin typeface="PT Sans" panose="020B0503020203020204" pitchFamily="34" charset="0"/>
            </a:rPr>
            <a:t> TPL City Park Facts. In 77 cities, at least one organization responded.</a:t>
          </a:r>
          <a:endParaRPr lang="en-US" sz="800" kern="1200">
            <a:solidFill>
              <a:schemeClr val="bg2">
                <a:lumMod val="75000"/>
              </a:schemeClr>
            </a:solidFill>
            <a:latin typeface="PT Sans" panose="020B0503020203020204" pitchFamily="34"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12</xdr:col>
      <xdr:colOff>281940</xdr:colOff>
      <xdr:row>8</xdr:row>
      <xdr:rowOff>110490</xdr:rowOff>
    </xdr:from>
    <xdr:to>
      <xdr:col>20</xdr:col>
      <xdr:colOff>466725</xdr:colOff>
      <xdr:row>33</xdr:row>
      <xdr:rowOff>38100</xdr:rowOff>
    </xdr:to>
    <xdr:graphicFrame macro="">
      <xdr:nvGraphicFramePr>
        <xdr:cNvPr id="2" name="Chart 1">
          <a:extLst>
            <a:ext uri="{FF2B5EF4-FFF2-40B4-BE49-F238E27FC236}">
              <a16:creationId xmlns:a16="http://schemas.microsoft.com/office/drawing/2014/main" id="{84FB5DD9-ECB1-83E9-D190-DEC34922546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18414</xdr:colOff>
      <xdr:row>19</xdr:row>
      <xdr:rowOff>152716</xdr:rowOff>
    </xdr:from>
    <xdr:to>
      <xdr:col>8</xdr:col>
      <xdr:colOff>8004</xdr:colOff>
      <xdr:row>47</xdr:row>
      <xdr:rowOff>152399</xdr:rowOff>
    </xdr:to>
    <xdr:graphicFrame macro="">
      <xdr:nvGraphicFramePr>
        <xdr:cNvPr id="2" name="Chart 1">
          <a:extLst>
            <a:ext uri="{FF2B5EF4-FFF2-40B4-BE49-F238E27FC236}">
              <a16:creationId xmlns:a16="http://schemas.microsoft.com/office/drawing/2014/main" id="{FCA0C59C-362F-31E1-9B54-5532522E27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0.00348</cdr:x>
      <cdr:y>0.94748</cdr:y>
    </cdr:from>
    <cdr:to>
      <cdr:x>0.92376</cdr:x>
      <cdr:y>1</cdr:y>
    </cdr:to>
    <cdr:sp macro="" textlink="">
      <cdr:nvSpPr>
        <cdr:cNvPr id="2" name="TextBox 1">
          <a:extLst xmlns:a="http://schemas.openxmlformats.org/drawingml/2006/main">
            <a:ext uri="{FF2B5EF4-FFF2-40B4-BE49-F238E27FC236}">
              <a16:creationId xmlns:a16="http://schemas.microsoft.com/office/drawing/2014/main" id="{761FF6D6-0D2F-F62A-107C-DC676B4A75F9}"/>
            </a:ext>
          </a:extLst>
        </cdr:cNvPr>
        <cdr:cNvSpPr txBox="1"/>
      </cdr:nvSpPr>
      <cdr:spPr>
        <a:xfrm xmlns:a="http://schemas.openxmlformats.org/drawingml/2006/main">
          <a:off x="22225" y="4295458"/>
          <a:ext cx="5883911" cy="23812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b="1" kern="1200">
              <a:solidFill>
                <a:schemeClr val="bg2">
                  <a:lumMod val="75000"/>
                </a:schemeClr>
              </a:solidFill>
              <a:latin typeface="PT Sans" panose="020B0503020203020204" pitchFamily="34" charset="0"/>
            </a:rPr>
            <a:t>Data source: </a:t>
          </a:r>
          <a:r>
            <a:rPr lang="en-US" sz="800" kern="1200">
              <a:solidFill>
                <a:schemeClr val="bg2">
                  <a:lumMod val="75000"/>
                </a:schemeClr>
              </a:solidFill>
              <a:latin typeface="PT Sans" panose="020B0503020203020204" pitchFamily="34" charset="0"/>
            </a:rPr>
            <a:t>2026</a:t>
          </a:r>
          <a:r>
            <a:rPr lang="en-US" sz="800" kern="1200" baseline="0">
              <a:solidFill>
                <a:schemeClr val="bg2">
                  <a:lumMod val="75000"/>
                </a:schemeClr>
              </a:solidFill>
              <a:latin typeface="PT Sans" panose="020B0503020203020204" pitchFamily="34" charset="0"/>
            </a:rPr>
            <a:t> TPL City Park Facts. In 78 cities, at least one organization repsonded to primary motivator; 55 for most effective.</a:t>
          </a:r>
          <a:endParaRPr lang="en-US" sz="800" kern="1200">
            <a:solidFill>
              <a:schemeClr val="bg2">
                <a:lumMod val="75000"/>
              </a:schemeClr>
            </a:solidFill>
            <a:latin typeface="PT Sans" panose="020B0503020203020204"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398584</xdr:colOff>
      <xdr:row>18</xdr:row>
      <xdr:rowOff>98230</xdr:rowOff>
    </xdr:from>
    <xdr:to>
      <xdr:col>10</xdr:col>
      <xdr:colOff>92075</xdr:colOff>
      <xdr:row>41</xdr:row>
      <xdr:rowOff>152400</xdr:rowOff>
    </xdr:to>
    <xdr:graphicFrame macro="">
      <xdr:nvGraphicFramePr>
        <xdr:cNvPr id="2" name="Chart 1">
          <a:extLst>
            <a:ext uri="{FF2B5EF4-FFF2-40B4-BE49-F238E27FC236}">
              <a16:creationId xmlns:a16="http://schemas.microsoft.com/office/drawing/2014/main" id="{76021C23-2803-4692-AD04-D425911840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0.72269</cdr:x>
      <cdr:y>0.67689</cdr:y>
    </cdr:from>
    <cdr:to>
      <cdr:x>0.97841</cdr:x>
      <cdr:y>0.79268</cdr:y>
    </cdr:to>
    <cdr:sp macro="" textlink="">
      <cdr:nvSpPr>
        <cdr:cNvPr id="2" name="TextBox 1">
          <a:extLst xmlns:a="http://schemas.openxmlformats.org/drawingml/2006/main">
            <a:ext uri="{FF2B5EF4-FFF2-40B4-BE49-F238E27FC236}">
              <a16:creationId xmlns:a16="http://schemas.microsoft.com/office/drawing/2014/main" id="{1B25B589-2CEB-D2FC-17E3-C2482328630D}"/>
            </a:ext>
          </a:extLst>
        </cdr:cNvPr>
        <cdr:cNvSpPr txBox="1"/>
      </cdr:nvSpPr>
      <cdr:spPr>
        <a:xfrm xmlns:a="http://schemas.openxmlformats.org/drawingml/2006/main">
          <a:off x="6411792" y="2662572"/>
          <a:ext cx="2268859" cy="45547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000" b="1" kern="1200">
              <a:solidFill>
                <a:srgbClr val="33B54A"/>
              </a:solidFill>
            </a:rPr>
            <a:t>Local Gov't </a:t>
          </a:r>
          <a:r>
            <a:rPr lang="en-US" sz="1000" b="1" kern="1200" baseline="0">
              <a:solidFill>
                <a:srgbClr val="33B54A"/>
              </a:solidFill>
            </a:rPr>
            <a:t>Operating (excl. fed grants)</a:t>
          </a:r>
        </a:p>
        <a:p xmlns:a="http://schemas.openxmlformats.org/drawingml/2006/main">
          <a:r>
            <a:rPr lang="en-US" sz="1000" kern="1200" baseline="0">
              <a:solidFill>
                <a:srgbClr val="362229"/>
              </a:solidFill>
            </a:rPr>
            <a:t>+9% (from $5.5B to $6.0B)</a:t>
          </a:r>
          <a:endParaRPr lang="en-US" sz="1000" kern="1200">
            <a:solidFill>
              <a:srgbClr val="362229"/>
            </a:solidFill>
          </a:endParaRPr>
        </a:p>
      </cdr:txBody>
    </cdr:sp>
  </cdr:relSizeAnchor>
  <cdr:relSizeAnchor xmlns:cdr="http://schemas.openxmlformats.org/drawingml/2006/chartDrawing">
    <cdr:from>
      <cdr:x>0.72269</cdr:x>
      <cdr:y>0.58247</cdr:y>
    </cdr:from>
    <cdr:to>
      <cdr:x>0.97798</cdr:x>
      <cdr:y>0.68654</cdr:y>
    </cdr:to>
    <cdr:sp macro="" textlink="">
      <cdr:nvSpPr>
        <cdr:cNvPr id="3" name="TextBox 1">
          <a:extLst xmlns:a="http://schemas.openxmlformats.org/drawingml/2006/main">
            <a:ext uri="{FF2B5EF4-FFF2-40B4-BE49-F238E27FC236}">
              <a16:creationId xmlns:a16="http://schemas.microsoft.com/office/drawing/2014/main" id="{92251AE9-AA7E-0714-E92C-54BAFBF80E1D}"/>
            </a:ext>
          </a:extLst>
        </cdr:cNvPr>
        <cdr:cNvSpPr txBox="1"/>
      </cdr:nvSpPr>
      <cdr:spPr>
        <a:xfrm xmlns:a="http://schemas.openxmlformats.org/drawingml/2006/main">
          <a:off x="6411792" y="2290044"/>
          <a:ext cx="2265016" cy="40918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kern="1200">
              <a:solidFill>
                <a:srgbClr val="8CC63F"/>
              </a:solidFill>
            </a:rPr>
            <a:t>Local Gov't </a:t>
          </a:r>
          <a:r>
            <a:rPr lang="en-US" sz="1000" b="1" kern="1200" baseline="0">
              <a:solidFill>
                <a:srgbClr val="8CC63F"/>
              </a:solidFill>
            </a:rPr>
            <a:t>Capital (excl. fed grants)</a:t>
          </a:r>
        </a:p>
        <a:p xmlns:a="http://schemas.openxmlformats.org/drawingml/2006/main">
          <a:r>
            <a:rPr lang="en-US" sz="1000" kern="1200">
              <a:solidFill>
                <a:srgbClr val="362229"/>
              </a:solidFill>
            </a:rPr>
            <a:t>+53%</a:t>
          </a:r>
          <a:r>
            <a:rPr lang="en-US" sz="1000" kern="1200" baseline="0">
              <a:solidFill>
                <a:srgbClr val="362229"/>
              </a:solidFill>
            </a:rPr>
            <a:t> (from $1.9B to $2.8B)</a:t>
          </a:r>
          <a:endParaRPr lang="en-US" sz="1000" kern="1200">
            <a:solidFill>
              <a:srgbClr val="362229"/>
            </a:solidFill>
          </a:endParaRPr>
        </a:p>
      </cdr:txBody>
    </cdr:sp>
  </cdr:relSizeAnchor>
  <cdr:relSizeAnchor xmlns:cdr="http://schemas.openxmlformats.org/drawingml/2006/chartDrawing">
    <cdr:from>
      <cdr:x>0.72269</cdr:x>
      <cdr:y>0.48678</cdr:y>
    </cdr:from>
    <cdr:to>
      <cdr:x>0.97162</cdr:x>
      <cdr:y>0.58531</cdr:y>
    </cdr:to>
    <cdr:sp macro="" textlink="">
      <cdr:nvSpPr>
        <cdr:cNvPr id="6" name="TextBox 1">
          <a:extLst xmlns:a="http://schemas.openxmlformats.org/drawingml/2006/main">
            <a:ext uri="{FF2B5EF4-FFF2-40B4-BE49-F238E27FC236}">
              <a16:creationId xmlns:a16="http://schemas.microsoft.com/office/drawing/2014/main" id="{02701859-F578-D42C-3DAD-C0100FF46087}"/>
            </a:ext>
          </a:extLst>
        </cdr:cNvPr>
        <cdr:cNvSpPr txBox="1"/>
      </cdr:nvSpPr>
      <cdr:spPr>
        <a:xfrm xmlns:a="http://schemas.openxmlformats.org/drawingml/2006/main">
          <a:off x="6411792" y="1913826"/>
          <a:ext cx="2208607" cy="38738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kern="1200">
              <a:solidFill>
                <a:srgbClr val="006837"/>
              </a:solidFill>
            </a:rPr>
            <a:t>Federal Grants</a:t>
          </a:r>
        </a:p>
        <a:p xmlns:a="http://schemas.openxmlformats.org/drawingml/2006/main">
          <a:r>
            <a:rPr lang="en-US" sz="1000" kern="1200">
              <a:solidFill>
                <a:srgbClr val="362229"/>
              </a:solidFill>
            </a:rPr>
            <a:t>+45% (from</a:t>
          </a:r>
          <a:r>
            <a:rPr lang="en-US" sz="1000" kern="1200" baseline="0">
              <a:solidFill>
                <a:srgbClr val="362229"/>
              </a:solidFill>
            </a:rPr>
            <a:t> $.26B to $.36B</a:t>
          </a:r>
          <a:r>
            <a:rPr lang="en-US" sz="1000" kern="1200">
              <a:solidFill>
                <a:srgbClr val="362229"/>
              </a:solidFill>
            </a:rPr>
            <a:t>)</a:t>
          </a:r>
        </a:p>
      </cdr:txBody>
    </cdr:sp>
  </cdr:relSizeAnchor>
  <cdr:relSizeAnchor xmlns:cdr="http://schemas.openxmlformats.org/drawingml/2006/chartDrawing">
    <cdr:from>
      <cdr:x>0.72269</cdr:x>
      <cdr:y>0.39598</cdr:y>
    </cdr:from>
    <cdr:to>
      <cdr:x>0.91894</cdr:x>
      <cdr:y>0.52138</cdr:y>
    </cdr:to>
    <cdr:sp macro="" textlink="">
      <cdr:nvSpPr>
        <cdr:cNvPr id="7" name="TextBox 1">
          <a:extLst xmlns:a="http://schemas.openxmlformats.org/drawingml/2006/main">
            <a:ext uri="{FF2B5EF4-FFF2-40B4-BE49-F238E27FC236}">
              <a16:creationId xmlns:a16="http://schemas.microsoft.com/office/drawing/2014/main" id="{29D83CA2-70E9-28A6-3FD3-208F3A0F5CF5}"/>
            </a:ext>
          </a:extLst>
        </cdr:cNvPr>
        <cdr:cNvSpPr txBox="1"/>
      </cdr:nvSpPr>
      <cdr:spPr>
        <a:xfrm xmlns:a="http://schemas.openxmlformats.org/drawingml/2006/main">
          <a:off x="6411792" y="1556835"/>
          <a:ext cx="1741163" cy="49302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kern="1200">
              <a:solidFill>
                <a:srgbClr val="5DD8D8"/>
              </a:solidFill>
            </a:rPr>
            <a:t>Park Non-Profits</a:t>
          </a:r>
          <a:r>
            <a:rPr lang="en-US" sz="1000" b="1" kern="1200" baseline="0">
              <a:solidFill>
                <a:srgbClr val="5DD8D8"/>
              </a:solidFill>
            </a:rPr>
            <a:t> &amp; Volunteers</a:t>
          </a:r>
        </a:p>
        <a:p xmlns:a="http://schemas.openxmlformats.org/drawingml/2006/main">
          <a:r>
            <a:rPr lang="en-US" sz="1000" kern="1200">
              <a:solidFill>
                <a:srgbClr val="362229"/>
              </a:solidFill>
            </a:rPr>
            <a:t>-1% (from $.96B to </a:t>
          </a:r>
          <a:r>
            <a:rPr lang="en-US" sz="1000" kern="1200" baseline="0">
              <a:solidFill>
                <a:srgbClr val="362229"/>
              </a:solidFill>
            </a:rPr>
            <a:t> $.95B</a:t>
          </a:r>
          <a:r>
            <a:rPr lang="en-US" sz="1000" kern="1200">
              <a:solidFill>
                <a:srgbClr val="362229"/>
              </a:solidFill>
            </a:rPr>
            <a:t>)</a:t>
          </a:r>
        </a:p>
      </cdr:txBody>
    </cdr:sp>
  </cdr:relSizeAnchor>
  <cdr:relSizeAnchor xmlns:cdr="http://schemas.openxmlformats.org/drawingml/2006/chartDrawing">
    <cdr:from>
      <cdr:x>0.72277</cdr:x>
      <cdr:y>0.15205</cdr:y>
    </cdr:from>
    <cdr:to>
      <cdr:x>0.91902</cdr:x>
      <cdr:y>0.27361</cdr:y>
    </cdr:to>
    <cdr:sp macro="" textlink="">
      <cdr:nvSpPr>
        <cdr:cNvPr id="8" name="TextBox 1">
          <a:extLst xmlns:a="http://schemas.openxmlformats.org/drawingml/2006/main">
            <a:ext uri="{FF2B5EF4-FFF2-40B4-BE49-F238E27FC236}">
              <a16:creationId xmlns:a16="http://schemas.microsoft.com/office/drawing/2014/main" id="{B2E37867-66A5-7CBD-CB93-6847487240E3}"/>
            </a:ext>
          </a:extLst>
        </cdr:cNvPr>
        <cdr:cNvSpPr txBox="1"/>
      </cdr:nvSpPr>
      <cdr:spPr>
        <a:xfrm xmlns:a="http://schemas.openxmlformats.org/drawingml/2006/main">
          <a:off x="6412510" y="598112"/>
          <a:ext cx="1741163" cy="47816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kern="1200">
              <a:solidFill>
                <a:srgbClr val="F7931E"/>
              </a:solidFill>
            </a:rPr>
            <a:t>Inflation</a:t>
          </a:r>
        </a:p>
        <a:p xmlns:a="http://schemas.openxmlformats.org/drawingml/2006/main">
          <a:r>
            <a:rPr lang="en-US" sz="1000" kern="1200">
              <a:solidFill>
                <a:srgbClr val="362229"/>
              </a:solidFill>
            </a:rPr>
            <a:t>of</a:t>
          </a:r>
          <a:r>
            <a:rPr lang="en-US" sz="1000" kern="1200" baseline="0">
              <a:solidFill>
                <a:srgbClr val="362229"/>
              </a:solidFill>
            </a:rPr>
            <a:t> $4.3B increase since 2019, </a:t>
          </a:r>
        </a:p>
        <a:p xmlns:a="http://schemas.openxmlformats.org/drawingml/2006/main">
          <a:r>
            <a:rPr lang="en-US" sz="1000" kern="1200" baseline="0">
              <a:solidFill>
                <a:srgbClr val="362229"/>
              </a:solidFill>
            </a:rPr>
            <a:t>$2.7B offset by inflation costs</a:t>
          </a:r>
          <a:endParaRPr lang="en-US" sz="1000" kern="1200">
            <a:solidFill>
              <a:srgbClr val="362229"/>
            </a:solidFill>
          </a:endParaRPr>
        </a:p>
      </cdr:txBody>
    </cdr:sp>
  </cdr:relSizeAnchor>
  <cdr:relSizeAnchor xmlns:cdr="http://schemas.openxmlformats.org/drawingml/2006/chartDrawing">
    <cdr:from>
      <cdr:x>0.81361</cdr:x>
      <cdr:y>0.71785</cdr:y>
    </cdr:from>
    <cdr:to>
      <cdr:x>0.93195</cdr:x>
      <cdr:y>0.94818</cdr:y>
    </cdr:to>
    <cdr:sp macro="" textlink="">
      <cdr:nvSpPr>
        <cdr:cNvPr id="9" name="TextBox 8">
          <a:extLst xmlns:a="http://schemas.openxmlformats.org/drawingml/2006/main">
            <a:ext uri="{FF2B5EF4-FFF2-40B4-BE49-F238E27FC236}">
              <a16:creationId xmlns:a16="http://schemas.microsoft.com/office/drawing/2014/main" id="{427FFDDD-3E25-D8D8-49F9-0E62DA0311CF}"/>
            </a:ext>
          </a:extLst>
        </cdr:cNvPr>
        <cdr:cNvSpPr txBox="1"/>
      </cdr:nvSpPr>
      <cdr:spPr>
        <a:xfrm xmlns:a="http://schemas.openxmlformats.org/drawingml/2006/main">
          <a:off x="6286500" y="284988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kern="1200"/>
        </a:p>
      </cdr:txBody>
    </cdr:sp>
  </cdr:relSizeAnchor>
  <cdr:relSizeAnchor xmlns:cdr="http://schemas.openxmlformats.org/drawingml/2006/chartDrawing">
    <cdr:from>
      <cdr:x>0.03774</cdr:x>
      <cdr:y>0.93071</cdr:y>
    </cdr:from>
    <cdr:to>
      <cdr:x>0.3931</cdr:x>
      <cdr:y>1</cdr:y>
    </cdr:to>
    <cdr:sp macro="" textlink="">
      <cdr:nvSpPr>
        <cdr:cNvPr id="4" name="TextBox 3">
          <a:extLst xmlns:a="http://schemas.openxmlformats.org/drawingml/2006/main">
            <a:ext uri="{FF2B5EF4-FFF2-40B4-BE49-F238E27FC236}">
              <a16:creationId xmlns:a16="http://schemas.microsoft.com/office/drawing/2014/main" id="{BF3A8143-D195-9064-4E7A-07C64ABD9A79}"/>
            </a:ext>
          </a:extLst>
        </cdr:cNvPr>
        <cdr:cNvSpPr txBox="1"/>
      </cdr:nvSpPr>
      <cdr:spPr>
        <a:xfrm xmlns:a="http://schemas.openxmlformats.org/drawingml/2006/main">
          <a:off x="334840" y="3660970"/>
          <a:ext cx="3152775" cy="27256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800" kern="1200">
              <a:solidFill>
                <a:schemeClr val="bg1">
                  <a:lumMod val="50000"/>
                </a:schemeClr>
              </a:solidFill>
            </a:rPr>
            <a:t>Source:</a:t>
          </a:r>
          <a:r>
            <a:rPr lang="en-US" sz="800" kern="1200" baseline="0">
              <a:solidFill>
                <a:schemeClr val="bg1">
                  <a:lumMod val="50000"/>
                </a:schemeClr>
              </a:solidFill>
            </a:rPr>
            <a:t> Trust for Public Land City Park Facts</a:t>
          </a:r>
          <a:endParaRPr lang="en-US" sz="800" kern="1200">
            <a:solidFill>
              <a:schemeClr val="bg1">
                <a:lumMod val="50000"/>
              </a:schemeClr>
            </a:solidFill>
          </a:endParaRPr>
        </a:p>
      </cdr:txBody>
    </cdr:sp>
  </cdr:relSizeAnchor>
  <cdr:relSizeAnchor xmlns:cdr="http://schemas.openxmlformats.org/drawingml/2006/chartDrawing">
    <cdr:from>
      <cdr:x>0.72288</cdr:x>
      <cdr:y>0.29139</cdr:y>
    </cdr:from>
    <cdr:to>
      <cdr:x>0.91913</cdr:x>
      <cdr:y>0.41295</cdr:y>
    </cdr:to>
    <cdr:sp macro="" textlink="">
      <cdr:nvSpPr>
        <cdr:cNvPr id="5" name="TextBox 1">
          <a:extLst xmlns:a="http://schemas.openxmlformats.org/drawingml/2006/main">
            <a:ext uri="{FF2B5EF4-FFF2-40B4-BE49-F238E27FC236}">
              <a16:creationId xmlns:a16="http://schemas.microsoft.com/office/drawing/2014/main" id="{345928F3-9302-4E20-C71F-BE81F48F45B9}"/>
            </a:ext>
          </a:extLst>
        </cdr:cNvPr>
        <cdr:cNvSpPr txBox="1"/>
      </cdr:nvSpPr>
      <cdr:spPr>
        <a:xfrm xmlns:a="http://schemas.openxmlformats.org/drawingml/2006/main">
          <a:off x="6413500" y="1146175"/>
          <a:ext cx="1741163" cy="47816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kern="1200">
              <a:solidFill>
                <a:srgbClr val="362229"/>
              </a:solidFill>
            </a:rPr>
            <a:t>Inflation-Adjusted</a:t>
          </a:r>
          <a:r>
            <a:rPr lang="en-US" sz="1000" b="1" kern="1200" baseline="0">
              <a:solidFill>
                <a:srgbClr val="362229"/>
              </a:solidFill>
            </a:rPr>
            <a:t> Park Investment (Total)</a:t>
          </a:r>
          <a:endParaRPr lang="en-US" sz="1000" b="1" kern="1200">
            <a:solidFill>
              <a:srgbClr val="362229"/>
            </a:solidFill>
          </a:endParaRPr>
        </a:p>
        <a:p xmlns:a="http://schemas.openxmlformats.org/drawingml/2006/main">
          <a:r>
            <a:rPr lang="en-US" sz="1000" kern="1200">
              <a:solidFill>
                <a:srgbClr val="362229"/>
              </a:solidFill>
            </a:rPr>
            <a:t>+19% (from</a:t>
          </a:r>
          <a:r>
            <a:rPr lang="en-US" sz="1000" kern="1200" baseline="0">
              <a:solidFill>
                <a:srgbClr val="362229"/>
              </a:solidFill>
            </a:rPr>
            <a:t> $8.6B to $10.3B</a:t>
          </a:r>
          <a:r>
            <a:rPr lang="en-US" sz="1000" kern="1200">
              <a:solidFill>
                <a:srgbClr val="362229"/>
              </a:solidFill>
            </a:rPr>
            <a:t>)</a:t>
          </a:r>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17462</xdr:colOff>
      <xdr:row>22</xdr:row>
      <xdr:rowOff>133350</xdr:rowOff>
    </xdr:from>
    <xdr:to>
      <xdr:col>6</xdr:col>
      <xdr:colOff>177800</xdr:colOff>
      <xdr:row>43</xdr:row>
      <xdr:rowOff>123825</xdr:rowOff>
    </xdr:to>
    <xdr:graphicFrame macro="">
      <xdr:nvGraphicFramePr>
        <xdr:cNvPr id="3" name="Chart 2">
          <a:extLst>
            <a:ext uri="{FF2B5EF4-FFF2-40B4-BE49-F238E27FC236}">
              <a16:creationId xmlns:a16="http://schemas.microsoft.com/office/drawing/2014/main" id="{7F47395B-915A-8529-3389-F1A5B6B5BF7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cdr:x>
      <cdr:y>0.93627</cdr:y>
    </cdr:from>
    <cdr:to>
      <cdr:x>0.95257</cdr:x>
      <cdr:y>0.99719</cdr:y>
    </cdr:to>
    <cdr:sp macro="" textlink="">
      <cdr:nvSpPr>
        <cdr:cNvPr id="2" name="TextBox 1">
          <a:extLst xmlns:a="http://schemas.openxmlformats.org/drawingml/2006/main">
            <a:ext uri="{FF2B5EF4-FFF2-40B4-BE49-F238E27FC236}">
              <a16:creationId xmlns:a16="http://schemas.microsoft.com/office/drawing/2014/main" id="{3F958A31-FF58-2C53-3F65-A2C79B2ED651}"/>
            </a:ext>
          </a:extLst>
        </cdr:cNvPr>
        <cdr:cNvSpPr txBox="1"/>
      </cdr:nvSpPr>
      <cdr:spPr>
        <a:xfrm xmlns:a="http://schemas.openxmlformats.org/drawingml/2006/main">
          <a:off x="0" y="3171825"/>
          <a:ext cx="3857625" cy="20637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800" b="1" kern="1200">
              <a:solidFill>
                <a:schemeClr val="bg2">
                  <a:lumMod val="75000"/>
                </a:schemeClr>
              </a:solidFill>
              <a:latin typeface="PT Sans" panose="020B0503020203020204" pitchFamily="34" charset="0"/>
            </a:rPr>
            <a:t>Data source: </a:t>
          </a:r>
          <a:r>
            <a:rPr lang="en-US" sz="800" kern="1200">
              <a:solidFill>
                <a:schemeClr val="bg2">
                  <a:lumMod val="75000"/>
                </a:schemeClr>
              </a:solidFill>
              <a:latin typeface="PT Sans" panose="020B0503020203020204" pitchFamily="34" charset="0"/>
            </a:rPr>
            <a:t>Trust for Public Land ParkScore Indices, 2012 - 2026.</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383BD-BED3-495D-A1CE-2FF94A6C3E18}">
  <sheetPr filterMode="1"/>
  <dimension ref="A1:BF606"/>
  <sheetViews>
    <sheetView topLeftCell="N1" workbookViewId="0">
      <selection activeCell="X1" sqref="X1"/>
    </sheetView>
  </sheetViews>
  <sheetFormatPr defaultRowHeight="14.5" x14ac:dyDescent="0.35"/>
  <cols>
    <col min="2" max="2" width="8.81640625" style="10"/>
  </cols>
  <sheetData>
    <row r="1" spans="1:58" x14ac:dyDescent="0.35">
      <c r="A1" t="s">
        <v>0</v>
      </c>
      <c r="B1" s="10"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21</v>
      </c>
      <c r="AT1" t="s">
        <v>22</v>
      </c>
      <c r="AU1" t="s">
        <v>23</v>
      </c>
      <c r="AV1" t="s">
        <v>24</v>
      </c>
      <c r="AW1" t="s">
        <v>25</v>
      </c>
      <c r="AX1" t="s">
        <v>26</v>
      </c>
      <c r="AY1" t="s">
        <v>27</v>
      </c>
      <c r="AZ1" t="s">
        <v>28</v>
      </c>
      <c r="BA1" t="s">
        <v>29</v>
      </c>
      <c r="BB1" t="s">
        <v>44</v>
      </c>
      <c r="BC1" t="s">
        <v>45</v>
      </c>
      <c r="BD1" t="s">
        <v>33</v>
      </c>
      <c r="BE1" t="s">
        <v>34</v>
      </c>
      <c r="BF1" t="s">
        <v>35</v>
      </c>
    </row>
    <row r="2" spans="1:58" x14ac:dyDescent="0.35">
      <c r="A2" t="s">
        <v>46</v>
      </c>
      <c r="B2" s="10" t="s">
        <v>47</v>
      </c>
      <c r="C2" t="s">
        <v>48</v>
      </c>
      <c r="D2" t="s">
        <v>49</v>
      </c>
      <c r="E2">
        <v>425</v>
      </c>
      <c r="F2" t="s">
        <v>50</v>
      </c>
      <c r="G2">
        <v>10200</v>
      </c>
      <c r="H2">
        <v>425</v>
      </c>
      <c r="I2">
        <v>25</v>
      </c>
      <c r="J2" t="s">
        <v>51</v>
      </c>
      <c r="K2" t="s">
        <v>51</v>
      </c>
      <c r="L2" t="s">
        <v>51</v>
      </c>
      <c r="M2" t="s">
        <v>51</v>
      </c>
      <c r="N2" t="s">
        <v>51</v>
      </c>
      <c r="O2" t="s">
        <v>51</v>
      </c>
      <c r="P2" t="s">
        <v>51</v>
      </c>
      <c r="Q2" t="s">
        <v>51</v>
      </c>
      <c r="R2" t="s">
        <v>51</v>
      </c>
      <c r="S2" t="s">
        <v>51</v>
      </c>
      <c r="T2" t="s">
        <v>51</v>
      </c>
      <c r="U2" t="s">
        <v>51</v>
      </c>
      <c r="V2" t="s">
        <v>51</v>
      </c>
      <c r="W2" t="s">
        <v>52</v>
      </c>
      <c r="X2" t="s">
        <v>53</v>
      </c>
      <c r="Y2" t="s">
        <v>54</v>
      </c>
      <c r="Z2" t="s">
        <v>55</v>
      </c>
      <c r="AA2" t="s">
        <v>56</v>
      </c>
      <c r="AB2" t="s">
        <v>57</v>
      </c>
      <c r="AC2" t="s">
        <v>58</v>
      </c>
      <c r="AD2" t="s">
        <v>51</v>
      </c>
      <c r="AE2" t="s">
        <v>59</v>
      </c>
      <c r="AF2" t="s">
        <v>60</v>
      </c>
      <c r="AG2" t="s">
        <v>61</v>
      </c>
      <c r="AH2">
        <v>5</v>
      </c>
      <c r="AI2">
        <v>41</v>
      </c>
      <c r="AJ2">
        <v>42</v>
      </c>
      <c r="AK2" t="s">
        <v>51</v>
      </c>
      <c r="AL2" t="s">
        <v>51</v>
      </c>
      <c r="AM2" t="s">
        <v>62</v>
      </c>
      <c r="AN2" t="s">
        <v>51</v>
      </c>
      <c r="AO2" t="s">
        <v>63</v>
      </c>
      <c r="AP2">
        <v>166</v>
      </c>
      <c r="AQ2" t="s">
        <v>64</v>
      </c>
      <c r="AR2" t="s">
        <v>65</v>
      </c>
      <c r="AS2">
        <f>LEN(V2)</f>
        <v>4</v>
      </c>
      <c r="AT2">
        <f t="shared" ref="AT2:BA2" si="0">LEN(W2)</f>
        <v>21</v>
      </c>
      <c r="AU2">
        <f t="shared" si="0"/>
        <v>59</v>
      </c>
      <c r="AV2">
        <f t="shared" si="0"/>
        <v>252</v>
      </c>
      <c r="AW2">
        <f t="shared" si="0"/>
        <v>55</v>
      </c>
      <c r="AX2">
        <f t="shared" si="0"/>
        <v>83</v>
      </c>
      <c r="AY2">
        <f t="shared" si="0"/>
        <v>71</v>
      </c>
      <c r="AZ2">
        <f t="shared" si="0"/>
        <v>121</v>
      </c>
      <c r="BA2">
        <f t="shared" si="0"/>
        <v>4</v>
      </c>
      <c r="BB2">
        <f>COUNTIFS(V2:AD2,"NULL")</f>
        <v>2</v>
      </c>
      <c r="BC2">
        <f>SUM(AH2:AJ2)</f>
        <v>88</v>
      </c>
      <c r="BD2">
        <f>IFERROR(AH2/$AP2,"")</f>
        <v>3.0120481927710843E-2</v>
      </c>
      <c r="BE2">
        <f>IFERROR(AI2/$AP2,"")</f>
        <v>0.24698795180722891</v>
      </c>
      <c r="BF2">
        <f>IFERROR(AJ2/$AP2,"")</f>
        <v>0.25301204819277107</v>
      </c>
    </row>
    <row r="3" spans="1:58" x14ac:dyDescent="0.35">
      <c r="A3" t="s">
        <v>66</v>
      </c>
      <c r="B3" s="10" t="s">
        <v>67</v>
      </c>
      <c r="C3" t="s">
        <v>68</v>
      </c>
      <c r="D3" t="s">
        <v>49</v>
      </c>
      <c r="E3">
        <v>91</v>
      </c>
      <c r="F3" t="s">
        <v>50</v>
      </c>
      <c r="G3">
        <v>10201</v>
      </c>
      <c r="H3">
        <v>91</v>
      </c>
      <c r="I3">
        <v>25</v>
      </c>
      <c r="J3" t="s">
        <v>51</v>
      </c>
      <c r="K3" t="s">
        <v>51</v>
      </c>
      <c r="L3" t="s">
        <v>51</v>
      </c>
      <c r="M3" t="s">
        <v>51</v>
      </c>
      <c r="N3" t="s">
        <v>51</v>
      </c>
      <c r="O3" t="s">
        <v>51</v>
      </c>
      <c r="P3" t="s">
        <v>51</v>
      </c>
      <c r="Q3" t="s">
        <v>51</v>
      </c>
      <c r="R3" t="s">
        <v>51</v>
      </c>
      <c r="S3" t="s">
        <v>51</v>
      </c>
      <c r="T3" t="s">
        <v>51</v>
      </c>
      <c r="U3" t="s">
        <v>51</v>
      </c>
      <c r="V3" t="s">
        <v>69</v>
      </c>
      <c r="W3" t="s">
        <v>70</v>
      </c>
      <c r="X3" t="s">
        <v>71</v>
      </c>
      <c r="Y3" t="s">
        <v>72</v>
      </c>
      <c r="Z3" t="s">
        <v>73</v>
      </c>
      <c r="AA3" t="s">
        <v>74</v>
      </c>
      <c r="AB3" t="s">
        <v>75</v>
      </c>
      <c r="AC3" t="s">
        <v>76</v>
      </c>
      <c r="AD3" t="s">
        <v>51</v>
      </c>
      <c r="AE3" t="s">
        <v>77</v>
      </c>
      <c r="AF3" t="s">
        <v>78</v>
      </c>
      <c r="AG3" t="s">
        <v>79</v>
      </c>
      <c r="AH3">
        <v>6</v>
      </c>
      <c r="AI3">
        <v>5</v>
      </c>
      <c r="AJ3">
        <v>109</v>
      </c>
      <c r="AK3" t="s">
        <v>51</v>
      </c>
      <c r="AL3" t="s">
        <v>51</v>
      </c>
      <c r="AM3" t="s">
        <v>80</v>
      </c>
      <c r="AN3" t="s">
        <v>51</v>
      </c>
      <c r="AO3" t="s">
        <v>81</v>
      </c>
      <c r="AP3">
        <v>374</v>
      </c>
      <c r="AQ3" t="s">
        <v>82</v>
      </c>
      <c r="AR3" t="s">
        <v>83</v>
      </c>
      <c r="AS3">
        <f>LEN(V3)</f>
        <v>10</v>
      </c>
      <c r="AT3">
        <f t="shared" ref="AT3:BA4" si="1">LEN(W3)</f>
        <v>18</v>
      </c>
      <c r="AU3">
        <f t="shared" si="1"/>
        <v>13</v>
      </c>
      <c r="AV3">
        <f t="shared" si="1"/>
        <v>10</v>
      </c>
      <c r="AW3">
        <f t="shared" si="1"/>
        <v>25</v>
      </c>
      <c r="AX3">
        <f t="shared" si="1"/>
        <v>8</v>
      </c>
      <c r="AY3">
        <f t="shared" si="1"/>
        <v>20</v>
      </c>
      <c r="AZ3">
        <f t="shared" si="1"/>
        <v>14</v>
      </c>
      <c r="BA3">
        <f t="shared" si="1"/>
        <v>4</v>
      </c>
      <c r="BB3">
        <f>COUNTIFS(V3:AD3,"NULL")</f>
        <v>1</v>
      </c>
      <c r="BC3">
        <f>SUM(AH3:AJ3)</f>
        <v>120</v>
      </c>
      <c r="BD3">
        <f t="shared" ref="BD3:BD66" si="2">IFERROR(AH3/$AP3,"")</f>
        <v>1.6042780748663103E-2</v>
      </c>
      <c r="BE3">
        <f t="shared" ref="BE3:BE66" si="3">IFERROR(AI3/$AP3,"")</f>
        <v>1.3368983957219251E-2</v>
      </c>
      <c r="BF3">
        <f t="shared" ref="BF3:BF66" si="4">IFERROR(AJ3/$AP3,"")</f>
        <v>0.29144385026737968</v>
      </c>
    </row>
    <row r="4" spans="1:58" hidden="1" x14ac:dyDescent="0.35">
      <c r="A4" t="s">
        <v>66</v>
      </c>
      <c r="B4" s="10" t="s">
        <v>67</v>
      </c>
      <c r="C4" t="s">
        <v>84</v>
      </c>
      <c r="D4" t="s">
        <v>85</v>
      </c>
      <c r="E4">
        <v>259</v>
      </c>
      <c r="F4" t="s">
        <v>86</v>
      </c>
      <c r="G4">
        <v>10202</v>
      </c>
      <c r="H4">
        <v>259</v>
      </c>
      <c r="I4">
        <v>25</v>
      </c>
      <c r="J4" t="s">
        <v>51</v>
      </c>
      <c r="K4" t="s">
        <v>51</v>
      </c>
      <c r="L4" t="s">
        <v>51</v>
      </c>
      <c r="M4" t="s">
        <v>51</v>
      </c>
      <c r="N4" t="s">
        <v>51</v>
      </c>
      <c r="O4" t="s">
        <v>51</v>
      </c>
      <c r="P4" t="s">
        <v>51</v>
      </c>
      <c r="Q4" t="s">
        <v>51</v>
      </c>
      <c r="R4" t="s">
        <v>51</v>
      </c>
      <c r="S4" t="s">
        <v>51</v>
      </c>
      <c r="T4" t="s">
        <v>51</v>
      </c>
      <c r="U4" t="s">
        <v>51</v>
      </c>
      <c r="V4" t="s">
        <v>51</v>
      </c>
      <c r="W4" t="s">
        <v>51</v>
      </c>
      <c r="X4" t="s">
        <v>51</v>
      </c>
      <c r="Y4" t="s">
        <v>51</v>
      </c>
      <c r="Z4" t="s">
        <v>51</v>
      </c>
      <c r="AA4" t="s">
        <v>51</v>
      </c>
      <c r="AB4" t="s">
        <v>51</v>
      </c>
      <c r="AC4" t="s">
        <v>51</v>
      </c>
      <c r="AD4" t="s">
        <v>51</v>
      </c>
      <c r="AE4" t="s">
        <v>51</v>
      </c>
      <c r="AF4" t="s">
        <v>51</v>
      </c>
      <c r="AG4" t="s">
        <v>51</v>
      </c>
      <c r="AH4" t="s">
        <v>51</v>
      </c>
      <c r="AI4" t="s">
        <v>51</v>
      </c>
      <c r="AJ4" t="s">
        <v>51</v>
      </c>
      <c r="AK4" t="s">
        <v>51</v>
      </c>
      <c r="AL4" t="s">
        <v>51</v>
      </c>
      <c r="AM4" t="s">
        <v>51</v>
      </c>
      <c r="AN4" t="s">
        <v>51</v>
      </c>
      <c r="AO4" t="s">
        <v>51</v>
      </c>
      <c r="AP4" t="s">
        <v>51</v>
      </c>
      <c r="AQ4" t="s">
        <v>51</v>
      </c>
      <c r="AR4" t="s">
        <v>51</v>
      </c>
      <c r="AS4">
        <f>LEN(V4)</f>
        <v>4</v>
      </c>
      <c r="AT4">
        <f t="shared" si="1"/>
        <v>4</v>
      </c>
      <c r="AU4">
        <f t="shared" si="1"/>
        <v>4</v>
      </c>
      <c r="AV4">
        <f t="shared" si="1"/>
        <v>4</v>
      </c>
      <c r="AW4">
        <f t="shared" si="1"/>
        <v>4</v>
      </c>
      <c r="AX4">
        <f t="shared" si="1"/>
        <v>4</v>
      </c>
      <c r="AY4">
        <f t="shared" si="1"/>
        <v>4</v>
      </c>
      <c r="AZ4">
        <f t="shared" si="1"/>
        <v>4</v>
      </c>
      <c r="BA4">
        <f t="shared" si="1"/>
        <v>4</v>
      </c>
      <c r="BB4">
        <f>COUNTIFS(V4:AD4,"NULL")</f>
        <v>9</v>
      </c>
      <c r="BC4">
        <f>SUM(AH4:AJ4)</f>
        <v>0</v>
      </c>
      <c r="BD4" t="str">
        <f t="shared" si="2"/>
        <v/>
      </c>
      <c r="BE4" t="str">
        <f t="shared" si="3"/>
        <v/>
      </c>
      <c r="BF4" t="str">
        <f t="shared" si="4"/>
        <v/>
      </c>
    </row>
    <row r="5" spans="1:58" hidden="1" x14ac:dyDescent="0.35">
      <c r="A5" t="s">
        <v>87</v>
      </c>
      <c r="B5" s="10" t="s">
        <v>88</v>
      </c>
      <c r="C5" t="s">
        <v>89</v>
      </c>
      <c r="D5" t="s">
        <v>85</v>
      </c>
      <c r="E5">
        <v>41</v>
      </c>
      <c r="F5" t="s">
        <v>90</v>
      </c>
      <c r="G5">
        <v>10207</v>
      </c>
      <c r="H5">
        <v>41</v>
      </c>
      <c r="I5">
        <v>25</v>
      </c>
      <c r="J5" t="s">
        <v>51</v>
      </c>
      <c r="K5" t="s">
        <v>51</v>
      </c>
      <c r="L5" t="s">
        <v>51</v>
      </c>
      <c r="M5" t="s">
        <v>51</v>
      </c>
      <c r="N5" t="s">
        <v>51</v>
      </c>
      <c r="O5" t="s">
        <v>51</v>
      </c>
      <c r="P5" t="s">
        <v>51</v>
      </c>
      <c r="Q5" t="s">
        <v>51</v>
      </c>
      <c r="R5" t="s">
        <v>51</v>
      </c>
      <c r="S5" t="s">
        <v>51</v>
      </c>
      <c r="T5" t="s">
        <v>51</v>
      </c>
      <c r="U5" t="s">
        <v>51</v>
      </c>
      <c r="V5" t="s">
        <v>51</v>
      </c>
      <c r="W5" t="s">
        <v>51</v>
      </c>
      <c r="X5" t="s">
        <v>51</v>
      </c>
      <c r="Y5" t="s">
        <v>51</v>
      </c>
      <c r="Z5" t="s">
        <v>51</v>
      </c>
      <c r="AA5" t="s">
        <v>51</v>
      </c>
      <c r="AB5" t="s">
        <v>51</v>
      </c>
      <c r="AC5" t="s">
        <v>51</v>
      </c>
      <c r="AD5" t="s">
        <v>51</v>
      </c>
      <c r="AE5" t="s">
        <v>51</v>
      </c>
      <c r="AF5" t="s">
        <v>51</v>
      </c>
      <c r="AG5" t="s">
        <v>51</v>
      </c>
      <c r="AH5" t="s">
        <v>51</v>
      </c>
      <c r="AI5" t="s">
        <v>51</v>
      </c>
      <c r="AJ5" t="s">
        <v>51</v>
      </c>
      <c r="AK5" t="s">
        <v>51</v>
      </c>
      <c r="AL5" t="s">
        <v>51</v>
      </c>
      <c r="AM5" t="s">
        <v>51</v>
      </c>
      <c r="AN5" t="s">
        <v>51</v>
      </c>
      <c r="AO5" t="s">
        <v>51</v>
      </c>
      <c r="AP5">
        <v>327</v>
      </c>
      <c r="AQ5" t="s">
        <v>51</v>
      </c>
      <c r="AR5" t="s">
        <v>51</v>
      </c>
      <c r="AS5">
        <f t="shared" ref="AS5:AS68" si="5">LEN(V5)</f>
        <v>4</v>
      </c>
      <c r="AT5">
        <f t="shared" ref="AT5:AT68" si="6">LEN(W5)</f>
        <v>4</v>
      </c>
      <c r="AU5">
        <f t="shared" ref="AU5:AU68" si="7">LEN(X5)</f>
        <v>4</v>
      </c>
      <c r="AV5">
        <f t="shared" ref="AV5:AV68" si="8">LEN(Y5)</f>
        <v>4</v>
      </c>
      <c r="AW5">
        <f t="shared" ref="AW5:AW68" si="9">LEN(Z5)</f>
        <v>4</v>
      </c>
      <c r="AX5">
        <f t="shared" ref="AX5:AX68" si="10">LEN(AA5)</f>
        <v>4</v>
      </c>
      <c r="AY5">
        <f t="shared" ref="AY5:AY68" si="11">LEN(AB5)</f>
        <v>4</v>
      </c>
      <c r="AZ5">
        <f t="shared" ref="AZ5:AZ68" si="12">LEN(AC5)</f>
        <v>4</v>
      </c>
      <c r="BA5">
        <f t="shared" ref="BA5:BA68" si="13">LEN(AD5)</f>
        <v>4</v>
      </c>
      <c r="BB5">
        <f t="shared" ref="BB5:BB68" si="14">COUNTIFS(V5:AD5,"NULL")</f>
        <v>9</v>
      </c>
      <c r="BC5">
        <f t="shared" ref="BC5:BC68" si="15">SUM(AH5:AJ5)</f>
        <v>0</v>
      </c>
      <c r="BD5" t="str">
        <f t="shared" si="2"/>
        <v/>
      </c>
      <c r="BE5" t="str">
        <f t="shared" si="3"/>
        <v/>
      </c>
      <c r="BF5" t="str">
        <f t="shared" si="4"/>
        <v/>
      </c>
    </row>
    <row r="6" spans="1:58" x14ac:dyDescent="0.35">
      <c r="A6" t="s">
        <v>91</v>
      </c>
      <c r="B6" s="10" t="s">
        <v>92</v>
      </c>
      <c r="C6" t="s">
        <v>93</v>
      </c>
      <c r="D6" t="s">
        <v>49</v>
      </c>
      <c r="E6">
        <v>13</v>
      </c>
      <c r="F6" t="s">
        <v>50</v>
      </c>
      <c r="G6">
        <v>10209</v>
      </c>
      <c r="H6">
        <v>13</v>
      </c>
      <c r="I6">
        <v>25</v>
      </c>
      <c r="J6" t="s">
        <v>51</v>
      </c>
      <c r="K6" t="s">
        <v>51</v>
      </c>
      <c r="L6" t="s">
        <v>51</v>
      </c>
      <c r="M6" t="s">
        <v>51</v>
      </c>
      <c r="N6" t="s">
        <v>51</v>
      </c>
      <c r="O6" t="s">
        <v>51</v>
      </c>
      <c r="P6" t="s">
        <v>51</v>
      </c>
      <c r="Q6" t="s">
        <v>51</v>
      </c>
      <c r="R6" t="s">
        <v>51</v>
      </c>
      <c r="S6" t="s">
        <v>51</v>
      </c>
      <c r="T6" t="s">
        <v>51</v>
      </c>
      <c r="U6" t="s">
        <v>51</v>
      </c>
      <c r="V6" t="s">
        <v>94</v>
      </c>
      <c r="W6" t="s">
        <v>95</v>
      </c>
      <c r="X6" t="s">
        <v>96</v>
      </c>
      <c r="Y6" t="s">
        <v>97</v>
      </c>
      <c r="Z6" t="s">
        <v>98</v>
      </c>
      <c r="AA6" t="s">
        <v>99</v>
      </c>
      <c r="AB6" t="s">
        <v>100</v>
      </c>
      <c r="AC6" t="s">
        <v>101</v>
      </c>
      <c r="AD6" t="s">
        <v>102</v>
      </c>
      <c r="AE6" t="s">
        <v>103</v>
      </c>
      <c r="AF6" t="s">
        <v>104</v>
      </c>
      <c r="AG6" t="s">
        <v>105</v>
      </c>
      <c r="AH6">
        <v>3</v>
      </c>
      <c r="AI6">
        <v>152</v>
      </c>
      <c r="AJ6">
        <v>149</v>
      </c>
      <c r="AK6" t="s">
        <v>106</v>
      </c>
      <c r="AL6" t="s">
        <v>51</v>
      </c>
      <c r="AM6" t="s">
        <v>107</v>
      </c>
      <c r="AN6" t="s">
        <v>51</v>
      </c>
      <c r="AO6" t="s">
        <v>108</v>
      </c>
      <c r="AP6">
        <v>383</v>
      </c>
      <c r="AQ6" t="s">
        <v>109</v>
      </c>
      <c r="AR6" t="s">
        <v>65</v>
      </c>
      <c r="AS6">
        <f t="shared" si="5"/>
        <v>3</v>
      </c>
      <c r="AT6">
        <f t="shared" si="6"/>
        <v>25</v>
      </c>
      <c r="AU6">
        <f t="shared" si="7"/>
        <v>35</v>
      </c>
      <c r="AV6">
        <f t="shared" si="8"/>
        <v>44</v>
      </c>
      <c r="AW6">
        <f t="shared" si="9"/>
        <v>67</v>
      </c>
      <c r="AX6">
        <f t="shared" si="10"/>
        <v>70</v>
      </c>
      <c r="AY6">
        <f t="shared" si="11"/>
        <v>153</v>
      </c>
      <c r="AZ6">
        <f t="shared" si="12"/>
        <v>95</v>
      </c>
      <c r="BA6">
        <f t="shared" si="13"/>
        <v>248</v>
      </c>
      <c r="BB6">
        <f t="shared" si="14"/>
        <v>0</v>
      </c>
      <c r="BC6">
        <f t="shared" si="15"/>
        <v>304</v>
      </c>
      <c r="BD6">
        <f t="shared" si="2"/>
        <v>7.832898172323759E-3</v>
      </c>
      <c r="BE6">
        <f t="shared" si="3"/>
        <v>0.39686684073107048</v>
      </c>
      <c r="BF6">
        <f t="shared" si="4"/>
        <v>0.38903394255874674</v>
      </c>
    </row>
    <row r="7" spans="1:58" x14ac:dyDescent="0.35">
      <c r="A7" t="s">
        <v>87</v>
      </c>
      <c r="B7" s="10" t="s">
        <v>88</v>
      </c>
      <c r="C7" t="s">
        <v>110</v>
      </c>
      <c r="D7" t="s">
        <v>49</v>
      </c>
      <c r="E7">
        <v>3</v>
      </c>
      <c r="F7" t="s">
        <v>50</v>
      </c>
      <c r="G7">
        <v>10210</v>
      </c>
      <c r="H7">
        <v>3</v>
      </c>
      <c r="I7">
        <v>25</v>
      </c>
      <c r="J7" t="s">
        <v>51</v>
      </c>
      <c r="K7" t="s">
        <v>51</v>
      </c>
      <c r="L7" t="s">
        <v>51</v>
      </c>
      <c r="M7" t="s">
        <v>51</v>
      </c>
      <c r="N7" t="s">
        <v>51</v>
      </c>
      <c r="O7" t="s">
        <v>51</v>
      </c>
      <c r="P7" t="s">
        <v>51</v>
      </c>
      <c r="Q7" t="s">
        <v>51</v>
      </c>
      <c r="R7" t="s">
        <v>51</v>
      </c>
      <c r="S7" t="s">
        <v>51</v>
      </c>
      <c r="T7" t="s">
        <v>51</v>
      </c>
      <c r="U7" t="s">
        <v>51</v>
      </c>
      <c r="V7" t="s">
        <v>111</v>
      </c>
      <c r="W7" t="s">
        <v>112</v>
      </c>
      <c r="X7" t="s">
        <v>113</v>
      </c>
      <c r="Y7" t="s">
        <v>51</v>
      </c>
      <c r="Z7" t="s">
        <v>51</v>
      </c>
      <c r="AA7" t="s">
        <v>114</v>
      </c>
      <c r="AB7" t="s">
        <v>115</v>
      </c>
      <c r="AC7" t="s">
        <v>116</v>
      </c>
      <c r="AD7" t="s">
        <v>51</v>
      </c>
      <c r="AE7" t="s">
        <v>117</v>
      </c>
      <c r="AF7" t="s">
        <v>51</v>
      </c>
      <c r="AG7" t="s">
        <v>51</v>
      </c>
      <c r="AH7" t="s">
        <v>51</v>
      </c>
      <c r="AI7" t="s">
        <v>51</v>
      </c>
      <c r="AJ7" t="s">
        <v>51</v>
      </c>
      <c r="AK7" t="s">
        <v>51</v>
      </c>
      <c r="AL7" t="s">
        <v>51</v>
      </c>
      <c r="AM7" t="s">
        <v>51</v>
      </c>
      <c r="AN7" t="s">
        <v>51</v>
      </c>
      <c r="AO7" t="s">
        <v>51</v>
      </c>
      <c r="AP7">
        <v>616</v>
      </c>
      <c r="AQ7" t="s">
        <v>118</v>
      </c>
      <c r="AR7" t="s">
        <v>119</v>
      </c>
      <c r="AS7">
        <f t="shared" si="5"/>
        <v>226</v>
      </c>
      <c r="AT7">
        <f t="shared" si="6"/>
        <v>255</v>
      </c>
      <c r="AU7">
        <f t="shared" si="7"/>
        <v>255</v>
      </c>
      <c r="AV7">
        <f t="shared" si="8"/>
        <v>4</v>
      </c>
      <c r="AW7">
        <f t="shared" si="9"/>
        <v>4</v>
      </c>
      <c r="AX7">
        <f t="shared" si="10"/>
        <v>156</v>
      </c>
      <c r="AY7">
        <f t="shared" si="11"/>
        <v>241</v>
      </c>
      <c r="AZ7">
        <f t="shared" si="12"/>
        <v>184</v>
      </c>
      <c r="BA7">
        <f t="shared" si="13"/>
        <v>4</v>
      </c>
      <c r="BB7">
        <f t="shared" si="14"/>
        <v>3</v>
      </c>
      <c r="BC7">
        <f t="shared" si="15"/>
        <v>0</v>
      </c>
      <c r="BD7" t="str">
        <f t="shared" si="2"/>
        <v/>
      </c>
      <c r="BE7" t="str">
        <f t="shared" si="3"/>
        <v/>
      </c>
      <c r="BF7" t="str">
        <f t="shared" si="4"/>
        <v/>
      </c>
    </row>
    <row r="8" spans="1:58" hidden="1" x14ac:dyDescent="0.35">
      <c r="A8" t="s">
        <v>120</v>
      </c>
      <c r="B8" s="10" t="s">
        <v>121</v>
      </c>
      <c r="C8" t="s">
        <v>122</v>
      </c>
      <c r="D8" t="s">
        <v>49</v>
      </c>
      <c r="E8">
        <v>4</v>
      </c>
      <c r="F8" t="s">
        <v>50</v>
      </c>
      <c r="G8">
        <v>10211</v>
      </c>
      <c r="H8">
        <v>4</v>
      </c>
      <c r="I8">
        <v>25</v>
      </c>
      <c r="J8" t="s">
        <v>51</v>
      </c>
      <c r="K8" t="s">
        <v>51</v>
      </c>
      <c r="L8" t="s">
        <v>51</v>
      </c>
      <c r="M8" t="s">
        <v>51</v>
      </c>
      <c r="N8" t="s">
        <v>51</v>
      </c>
      <c r="O8" t="s">
        <v>51</v>
      </c>
      <c r="P8" t="s">
        <v>51</v>
      </c>
      <c r="Q8" t="s">
        <v>51</v>
      </c>
      <c r="R8" t="s">
        <v>51</v>
      </c>
      <c r="S8" t="s">
        <v>51</v>
      </c>
      <c r="T8" t="s">
        <v>51</v>
      </c>
      <c r="U8" t="s">
        <v>51</v>
      </c>
      <c r="V8" t="s">
        <v>51</v>
      </c>
      <c r="W8" t="s">
        <v>51</v>
      </c>
      <c r="X8" t="s">
        <v>51</v>
      </c>
      <c r="Y8" t="s">
        <v>51</v>
      </c>
      <c r="Z8" t="s">
        <v>51</v>
      </c>
      <c r="AA8" t="s">
        <v>51</v>
      </c>
      <c r="AB8" t="s">
        <v>51</v>
      </c>
      <c r="AC8" t="s">
        <v>51</v>
      </c>
      <c r="AD8" t="s">
        <v>51</v>
      </c>
      <c r="AE8" t="s">
        <v>51</v>
      </c>
      <c r="AF8" t="s">
        <v>51</v>
      </c>
      <c r="AG8" t="s">
        <v>51</v>
      </c>
      <c r="AH8">
        <v>5</v>
      </c>
      <c r="AI8">
        <v>2</v>
      </c>
      <c r="AJ8">
        <v>2</v>
      </c>
      <c r="AK8" t="s">
        <v>51</v>
      </c>
      <c r="AL8" t="s">
        <v>51</v>
      </c>
      <c r="AM8" t="s">
        <v>51</v>
      </c>
      <c r="AN8" t="s">
        <v>51</v>
      </c>
      <c r="AO8" t="s">
        <v>51</v>
      </c>
      <c r="AP8">
        <v>149</v>
      </c>
      <c r="AQ8" t="s">
        <v>51</v>
      </c>
      <c r="AR8" t="s">
        <v>51</v>
      </c>
      <c r="AS8">
        <f t="shared" si="5"/>
        <v>4</v>
      </c>
      <c r="AT8">
        <f t="shared" si="6"/>
        <v>4</v>
      </c>
      <c r="AU8">
        <f t="shared" si="7"/>
        <v>4</v>
      </c>
      <c r="AV8">
        <f t="shared" si="8"/>
        <v>4</v>
      </c>
      <c r="AW8">
        <f t="shared" si="9"/>
        <v>4</v>
      </c>
      <c r="AX8">
        <f t="shared" si="10"/>
        <v>4</v>
      </c>
      <c r="AY8">
        <f t="shared" si="11"/>
        <v>4</v>
      </c>
      <c r="AZ8">
        <f t="shared" si="12"/>
        <v>4</v>
      </c>
      <c r="BA8">
        <f t="shared" si="13"/>
        <v>4</v>
      </c>
      <c r="BB8">
        <f t="shared" si="14"/>
        <v>9</v>
      </c>
      <c r="BC8">
        <f t="shared" si="15"/>
        <v>9</v>
      </c>
      <c r="BD8">
        <f t="shared" si="2"/>
        <v>3.3557046979865772E-2</v>
      </c>
      <c r="BE8">
        <f t="shared" si="3"/>
        <v>1.3422818791946308E-2</v>
      </c>
      <c r="BF8">
        <f t="shared" si="4"/>
        <v>1.3422818791946308E-2</v>
      </c>
    </row>
    <row r="9" spans="1:58" x14ac:dyDescent="0.35">
      <c r="A9" t="s">
        <v>123</v>
      </c>
      <c r="B9" s="10" t="s">
        <v>124</v>
      </c>
      <c r="C9" t="s">
        <v>125</v>
      </c>
      <c r="D9" t="s">
        <v>49</v>
      </c>
      <c r="E9">
        <v>385</v>
      </c>
      <c r="F9" t="s">
        <v>50</v>
      </c>
      <c r="G9">
        <v>10212</v>
      </c>
      <c r="H9">
        <v>385</v>
      </c>
      <c r="I9">
        <v>25</v>
      </c>
      <c r="J9" t="s">
        <v>51</v>
      </c>
      <c r="K9" t="s">
        <v>51</v>
      </c>
      <c r="L9" t="s">
        <v>51</v>
      </c>
      <c r="M9" t="s">
        <v>51</v>
      </c>
      <c r="N9" t="s">
        <v>51</v>
      </c>
      <c r="O9" t="s">
        <v>51</v>
      </c>
      <c r="P9" t="s">
        <v>51</v>
      </c>
      <c r="Q9" t="s">
        <v>51</v>
      </c>
      <c r="R9" t="s">
        <v>51</v>
      </c>
      <c r="S9" t="s">
        <v>51</v>
      </c>
      <c r="T9" t="s">
        <v>51</v>
      </c>
      <c r="U9" t="s">
        <v>51</v>
      </c>
      <c r="V9" t="s">
        <v>126</v>
      </c>
      <c r="W9" t="s">
        <v>127</v>
      </c>
      <c r="X9" t="s">
        <v>128</v>
      </c>
      <c r="Y9" t="s">
        <v>129</v>
      </c>
      <c r="Z9" t="s">
        <v>130</v>
      </c>
      <c r="AA9" t="s">
        <v>131</v>
      </c>
      <c r="AB9" t="s">
        <v>126</v>
      </c>
      <c r="AC9" t="s">
        <v>132</v>
      </c>
      <c r="AD9" t="s">
        <v>126</v>
      </c>
      <c r="AE9" t="s">
        <v>133</v>
      </c>
      <c r="AF9" t="s">
        <v>134</v>
      </c>
      <c r="AG9" t="s">
        <v>135</v>
      </c>
      <c r="AH9">
        <v>1</v>
      </c>
      <c r="AI9">
        <v>4</v>
      </c>
      <c r="AJ9">
        <v>11</v>
      </c>
      <c r="AK9" t="s">
        <v>126</v>
      </c>
      <c r="AL9" t="s">
        <v>51</v>
      </c>
      <c r="AM9" t="s">
        <v>136</v>
      </c>
      <c r="AN9" t="s">
        <v>126</v>
      </c>
      <c r="AO9" t="s">
        <v>137</v>
      </c>
      <c r="AP9">
        <v>47</v>
      </c>
      <c r="AQ9" t="s">
        <v>126</v>
      </c>
      <c r="AR9" t="s">
        <v>83</v>
      </c>
      <c r="AS9">
        <f t="shared" si="5"/>
        <v>2</v>
      </c>
      <c r="AT9">
        <f t="shared" si="6"/>
        <v>71</v>
      </c>
      <c r="AU9">
        <f t="shared" si="7"/>
        <v>111</v>
      </c>
      <c r="AV9">
        <f t="shared" si="8"/>
        <v>87</v>
      </c>
      <c r="AW9">
        <f t="shared" si="9"/>
        <v>24</v>
      </c>
      <c r="AX9">
        <f t="shared" si="10"/>
        <v>85</v>
      </c>
      <c r="AY9">
        <f t="shared" si="11"/>
        <v>2</v>
      </c>
      <c r="AZ9">
        <f t="shared" si="12"/>
        <v>48</v>
      </c>
      <c r="BA9">
        <f t="shared" si="13"/>
        <v>2</v>
      </c>
      <c r="BB9">
        <f t="shared" si="14"/>
        <v>0</v>
      </c>
      <c r="BC9">
        <f t="shared" si="15"/>
        <v>16</v>
      </c>
      <c r="BD9">
        <f t="shared" si="2"/>
        <v>2.1276595744680851E-2</v>
      </c>
      <c r="BE9">
        <f t="shared" si="3"/>
        <v>8.5106382978723402E-2</v>
      </c>
      <c r="BF9">
        <f t="shared" si="4"/>
        <v>0.23404255319148937</v>
      </c>
    </row>
    <row r="10" spans="1:58" x14ac:dyDescent="0.35">
      <c r="A10" t="s">
        <v>138</v>
      </c>
      <c r="B10" s="10" t="s">
        <v>139</v>
      </c>
      <c r="C10" t="s">
        <v>140</v>
      </c>
      <c r="D10" t="s">
        <v>49</v>
      </c>
      <c r="E10">
        <v>18</v>
      </c>
      <c r="F10" t="s">
        <v>50</v>
      </c>
      <c r="G10">
        <v>10213</v>
      </c>
      <c r="H10">
        <v>18</v>
      </c>
      <c r="I10">
        <v>25</v>
      </c>
      <c r="J10" t="s">
        <v>51</v>
      </c>
      <c r="K10" t="s">
        <v>51</v>
      </c>
      <c r="L10" t="s">
        <v>51</v>
      </c>
      <c r="M10" t="s">
        <v>51</v>
      </c>
      <c r="N10" t="s">
        <v>51</v>
      </c>
      <c r="O10" t="s">
        <v>51</v>
      </c>
      <c r="P10" t="s">
        <v>51</v>
      </c>
      <c r="Q10" t="s">
        <v>51</v>
      </c>
      <c r="R10" t="s">
        <v>51</v>
      </c>
      <c r="S10" t="s">
        <v>51</v>
      </c>
      <c r="T10" t="s">
        <v>51</v>
      </c>
      <c r="U10" t="s">
        <v>51</v>
      </c>
      <c r="V10" t="s">
        <v>141</v>
      </c>
      <c r="W10" t="s">
        <v>142</v>
      </c>
      <c r="X10" t="s">
        <v>143</v>
      </c>
      <c r="Y10" t="s">
        <v>144</v>
      </c>
      <c r="Z10" t="s">
        <v>145</v>
      </c>
      <c r="AA10" t="s">
        <v>146</v>
      </c>
      <c r="AB10" t="s">
        <v>147</v>
      </c>
      <c r="AC10" t="s">
        <v>148</v>
      </c>
      <c r="AD10" t="s">
        <v>51</v>
      </c>
      <c r="AE10" t="s">
        <v>149</v>
      </c>
      <c r="AF10" t="s">
        <v>150</v>
      </c>
      <c r="AG10" t="s">
        <v>151</v>
      </c>
      <c r="AH10">
        <v>3</v>
      </c>
      <c r="AI10">
        <v>34</v>
      </c>
      <c r="AJ10">
        <v>72</v>
      </c>
      <c r="AK10" t="s">
        <v>51</v>
      </c>
      <c r="AL10" t="s">
        <v>51</v>
      </c>
      <c r="AM10" t="s">
        <v>152</v>
      </c>
      <c r="AN10" t="s">
        <v>51</v>
      </c>
      <c r="AO10" t="s">
        <v>153</v>
      </c>
      <c r="AP10">
        <v>373</v>
      </c>
      <c r="AQ10" t="s">
        <v>51</v>
      </c>
      <c r="AR10" t="s">
        <v>83</v>
      </c>
      <c r="AS10">
        <f t="shared" si="5"/>
        <v>134</v>
      </c>
      <c r="AT10">
        <f t="shared" si="6"/>
        <v>189</v>
      </c>
      <c r="AU10">
        <f t="shared" si="7"/>
        <v>255</v>
      </c>
      <c r="AV10">
        <f t="shared" si="8"/>
        <v>243</v>
      </c>
      <c r="AW10">
        <f t="shared" si="9"/>
        <v>91</v>
      </c>
      <c r="AX10">
        <f t="shared" si="10"/>
        <v>60</v>
      </c>
      <c r="AY10">
        <f t="shared" si="11"/>
        <v>205</v>
      </c>
      <c r="AZ10">
        <f t="shared" si="12"/>
        <v>156</v>
      </c>
      <c r="BA10">
        <f t="shared" si="13"/>
        <v>4</v>
      </c>
      <c r="BB10">
        <f t="shared" si="14"/>
        <v>1</v>
      </c>
      <c r="BC10">
        <f t="shared" si="15"/>
        <v>109</v>
      </c>
      <c r="BD10">
        <f t="shared" si="2"/>
        <v>8.0428954423592495E-3</v>
      </c>
      <c r="BE10">
        <f t="shared" si="3"/>
        <v>9.1152815013404831E-2</v>
      </c>
      <c r="BF10">
        <f t="shared" si="4"/>
        <v>0.19302949061662197</v>
      </c>
    </row>
    <row r="11" spans="1:58" x14ac:dyDescent="0.35">
      <c r="A11" t="s">
        <v>154</v>
      </c>
      <c r="B11" s="10" t="s">
        <v>155</v>
      </c>
      <c r="C11" t="s">
        <v>156</v>
      </c>
      <c r="D11" t="s">
        <v>49</v>
      </c>
      <c r="E11">
        <v>6</v>
      </c>
      <c r="F11" t="s">
        <v>50</v>
      </c>
      <c r="G11">
        <v>10214</v>
      </c>
      <c r="H11">
        <v>6</v>
      </c>
      <c r="I11">
        <v>25</v>
      </c>
      <c r="J11" t="s">
        <v>51</v>
      </c>
      <c r="K11" t="s">
        <v>51</v>
      </c>
      <c r="L11" t="s">
        <v>51</v>
      </c>
      <c r="M11" t="s">
        <v>51</v>
      </c>
      <c r="N11" t="s">
        <v>51</v>
      </c>
      <c r="O11" t="s">
        <v>51</v>
      </c>
      <c r="P11" t="s">
        <v>51</v>
      </c>
      <c r="Q11" t="s">
        <v>51</v>
      </c>
      <c r="R11" t="s">
        <v>51</v>
      </c>
      <c r="S11" t="s">
        <v>51</v>
      </c>
      <c r="T11" t="s">
        <v>51</v>
      </c>
      <c r="U11" t="s">
        <v>51</v>
      </c>
      <c r="V11" t="s">
        <v>157</v>
      </c>
      <c r="W11" t="s">
        <v>157</v>
      </c>
      <c r="X11" t="s">
        <v>158</v>
      </c>
      <c r="Y11" t="s">
        <v>157</v>
      </c>
      <c r="Z11" t="s">
        <v>159</v>
      </c>
      <c r="AA11" t="s">
        <v>157</v>
      </c>
      <c r="AB11" t="s">
        <v>157</v>
      </c>
      <c r="AC11" t="s">
        <v>160</v>
      </c>
      <c r="AD11" t="s">
        <v>157</v>
      </c>
      <c r="AE11" t="s">
        <v>157</v>
      </c>
      <c r="AF11" t="s">
        <v>157</v>
      </c>
      <c r="AG11" t="s">
        <v>157</v>
      </c>
      <c r="AH11">
        <v>2</v>
      </c>
      <c r="AI11" t="s">
        <v>51</v>
      </c>
      <c r="AJ11">
        <v>73</v>
      </c>
      <c r="AK11" t="s">
        <v>161</v>
      </c>
      <c r="AL11" t="s">
        <v>51</v>
      </c>
      <c r="AM11" t="s">
        <v>157</v>
      </c>
      <c r="AN11" t="s">
        <v>157</v>
      </c>
      <c r="AO11" t="s">
        <v>162</v>
      </c>
      <c r="AP11">
        <v>174</v>
      </c>
      <c r="AQ11" t="s">
        <v>163</v>
      </c>
      <c r="AR11" t="s">
        <v>83</v>
      </c>
      <c r="AS11">
        <f t="shared" si="5"/>
        <v>2</v>
      </c>
      <c r="AT11">
        <f t="shared" si="6"/>
        <v>2</v>
      </c>
      <c r="AU11">
        <f t="shared" si="7"/>
        <v>56</v>
      </c>
      <c r="AV11">
        <f t="shared" si="8"/>
        <v>2</v>
      </c>
      <c r="AW11">
        <f t="shared" si="9"/>
        <v>53</v>
      </c>
      <c r="AX11">
        <f t="shared" si="10"/>
        <v>2</v>
      </c>
      <c r="AY11">
        <f t="shared" si="11"/>
        <v>2</v>
      </c>
      <c r="AZ11">
        <f t="shared" si="12"/>
        <v>53</v>
      </c>
      <c r="BA11">
        <f t="shared" si="13"/>
        <v>2</v>
      </c>
      <c r="BB11">
        <f t="shared" si="14"/>
        <v>0</v>
      </c>
      <c r="BC11">
        <f t="shared" si="15"/>
        <v>75</v>
      </c>
      <c r="BD11">
        <f t="shared" si="2"/>
        <v>1.1494252873563218E-2</v>
      </c>
      <c r="BE11" t="str">
        <f t="shared" si="3"/>
        <v/>
      </c>
      <c r="BF11">
        <f t="shared" si="4"/>
        <v>0.41954022988505746</v>
      </c>
    </row>
    <row r="12" spans="1:58" x14ac:dyDescent="0.35">
      <c r="A12" t="s">
        <v>164</v>
      </c>
      <c r="B12" s="10" t="s">
        <v>165</v>
      </c>
      <c r="C12" t="s">
        <v>166</v>
      </c>
      <c r="D12" t="s">
        <v>49</v>
      </c>
      <c r="E12">
        <v>5</v>
      </c>
      <c r="F12" t="s">
        <v>50</v>
      </c>
      <c r="G12">
        <v>10215</v>
      </c>
      <c r="H12">
        <v>5</v>
      </c>
      <c r="I12">
        <v>25</v>
      </c>
      <c r="J12" t="s">
        <v>51</v>
      </c>
      <c r="K12" t="s">
        <v>51</v>
      </c>
      <c r="L12" t="s">
        <v>51</v>
      </c>
      <c r="M12" t="s">
        <v>51</v>
      </c>
      <c r="N12" t="s">
        <v>51</v>
      </c>
      <c r="O12" t="s">
        <v>51</v>
      </c>
      <c r="P12" t="s">
        <v>51</v>
      </c>
      <c r="Q12" t="s">
        <v>51</v>
      </c>
      <c r="R12" t="s">
        <v>51</v>
      </c>
      <c r="S12" t="s">
        <v>51</v>
      </c>
      <c r="T12" t="s">
        <v>51</v>
      </c>
      <c r="U12" t="s">
        <v>51</v>
      </c>
      <c r="V12" t="s">
        <v>167</v>
      </c>
      <c r="W12" t="s">
        <v>168</v>
      </c>
      <c r="X12" t="s">
        <v>169</v>
      </c>
      <c r="Y12" t="s">
        <v>170</v>
      </c>
      <c r="Z12" t="s">
        <v>171</v>
      </c>
      <c r="AA12" t="s">
        <v>172</v>
      </c>
      <c r="AB12" t="s">
        <v>173</v>
      </c>
      <c r="AC12" t="s">
        <v>174</v>
      </c>
      <c r="AD12" t="s">
        <v>51</v>
      </c>
      <c r="AE12" t="s">
        <v>175</v>
      </c>
      <c r="AF12" t="s">
        <v>176</v>
      </c>
      <c r="AG12" t="s">
        <v>177</v>
      </c>
      <c r="AH12">
        <v>800</v>
      </c>
      <c r="AI12">
        <v>1200</v>
      </c>
      <c r="AJ12">
        <v>1500</v>
      </c>
      <c r="AK12" t="s">
        <v>178</v>
      </c>
      <c r="AL12" t="s">
        <v>51</v>
      </c>
      <c r="AM12" t="s">
        <v>179</v>
      </c>
      <c r="AN12" t="s">
        <v>180</v>
      </c>
      <c r="AO12" t="s">
        <v>181</v>
      </c>
      <c r="AP12">
        <v>2043</v>
      </c>
      <c r="AQ12" t="s">
        <v>182</v>
      </c>
      <c r="AR12" t="s">
        <v>183</v>
      </c>
      <c r="AS12">
        <f t="shared" si="5"/>
        <v>187</v>
      </c>
      <c r="AT12">
        <f t="shared" si="6"/>
        <v>176</v>
      </c>
      <c r="AU12">
        <f t="shared" si="7"/>
        <v>219</v>
      </c>
      <c r="AV12">
        <f t="shared" si="8"/>
        <v>197</v>
      </c>
      <c r="AW12">
        <f t="shared" si="9"/>
        <v>150</v>
      </c>
      <c r="AX12">
        <f t="shared" si="10"/>
        <v>166</v>
      </c>
      <c r="AY12">
        <f t="shared" si="11"/>
        <v>169</v>
      </c>
      <c r="AZ12">
        <f t="shared" si="12"/>
        <v>212</v>
      </c>
      <c r="BA12">
        <f t="shared" si="13"/>
        <v>4</v>
      </c>
      <c r="BB12">
        <f t="shared" si="14"/>
        <v>1</v>
      </c>
      <c r="BC12">
        <f t="shared" si="15"/>
        <v>3500</v>
      </c>
      <c r="BD12">
        <f t="shared" si="2"/>
        <v>0.39158100832109644</v>
      </c>
      <c r="BE12">
        <f t="shared" si="3"/>
        <v>0.58737151248164465</v>
      </c>
      <c r="BF12">
        <f t="shared" si="4"/>
        <v>0.73421439060205584</v>
      </c>
    </row>
    <row r="13" spans="1:58" x14ac:dyDescent="0.35">
      <c r="A13" t="s">
        <v>184</v>
      </c>
      <c r="B13" s="10" t="s">
        <v>185</v>
      </c>
      <c r="C13" t="s">
        <v>186</v>
      </c>
      <c r="D13" t="s">
        <v>49</v>
      </c>
      <c r="E13">
        <v>8</v>
      </c>
      <c r="F13" t="s">
        <v>50</v>
      </c>
      <c r="G13">
        <v>10216</v>
      </c>
      <c r="H13">
        <v>8</v>
      </c>
      <c r="I13">
        <v>25</v>
      </c>
      <c r="J13" t="s">
        <v>51</v>
      </c>
      <c r="K13" t="s">
        <v>51</v>
      </c>
      <c r="L13" t="s">
        <v>51</v>
      </c>
      <c r="M13" t="s">
        <v>51</v>
      </c>
      <c r="N13" t="s">
        <v>51</v>
      </c>
      <c r="O13" t="s">
        <v>51</v>
      </c>
      <c r="P13" t="s">
        <v>51</v>
      </c>
      <c r="Q13" t="s">
        <v>51</v>
      </c>
      <c r="R13" t="s">
        <v>51</v>
      </c>
      <c r="S13" t="s">
        <v>51</v>
      </c>
      <c r="T13" t="s">
        <v>51</v>
      </c>
      <c r="U13" t="s">
        <v>51</v>
      </c>
      <c r="V13" t="s">
        <v>126</v>
      </c>
      <c r="W13" t="s">
        <v>126</v>
      </c>
      <c r="X13" t="s">
        <v>126</v>
      </c>
      <c r="Y13" t="s">
        <v>126</v>
      </c>
      <c r="Z13" t="s">
        <v>187</v>
      </c>
      <c r="AA13" t="s">
        <v>51</v>
      </c>
      <c r="AB13" t="s">
        <v>51</v>
      </c>
      <c r="AC13" t="s">
        <v>188</v>
      </c>
      <c r="AD13" t="s">
        <v>51</v>
      </c>
      <c r="AE13" t="s">
        <v>126</v>
      </c>
      <c r="AF13" t="s">
        <v>126</v>
      </c>
      <c r="AG13" t="s">
        <v>189</v>
      </c>
      <c r="AH13">
        <v>7</v>
      </c>
      <c r="AI13">
        <v>16</v>
      </c>
      <c r="AJ13" t="s">
        <v>51</v>
      </c>
      <c r="AK13" t="s">
        <v>51</v>
      </c>
      <c r="AL13" t="s">
        <v>51</v>
      </c>
      <c r="AM13" t="s">
        <v>190</v>
      </c>
      <c r="AN13" t="s">
        <v>51</v>
      </c>
      <c r="AO13" t="s">
        <v>191</v>
      </c>
      <c r="AP13">
        <v>492</v>
      </c>
      <c r="AQ13" t="s">
        <v>192</v>
      </c>
      <c r="AR13" t="s">
        <v>65</v>
      </c>
      <c r="AS13">
        <f t="shared" si="5"/>
        <v>2</v>
      </c>
      <c r="AT13">
        <f t="shared" si="6"/>
        <v>2</v>
      </c>
      <c r="AU13">
        <f t="shared" si="7"/>
        <v>2</v>
      </c>
      <c r="AV13">
        <f t="shared" si="8"/>
        <v>2</v>
      </c>
      <c r="AW13">
        <f t="shared" si="9"/>
        <v>26</v>
      </c>
      <c r="AX13">
        <f t="shared" si="10"/>
        <v>4</v>
      </c>
      <c r="AY13">
        <f t="shared" si="11"/>
        <v>4</v>
      </c>
      <c r="AZ13">
        <f t="shared" si="12"/>
        <v>19</v>
      </c>
      <c r="BA13">
        <f t="shared" si="13"/>
        <v>4</v>
      </c>
      <c r="BB13">
        <f t="shared" si="14"/>
        <v>3</v>
      </c>
      <c r="BC13">
        <f t="shared" si="15"/>
        <v>23</v>
      </c>
      <c r="BD13">
        <f t="shared" si="2"/>
        <v>1.4227642276422764E-2</v>
      </c>
      <c r="BE13">
        <f t="shared" si="3"/>
        <v>3.2520325203252036E-2</v>
      </c>
      <c r="BF13" t="str">
        <f t="shared" si="4"/>
        <v/>
      </c>
    </row>
    <row r="14" spans="1:58" x14ac:dyDescent="0.35">
      <c r="A14" t="s">
        <v>193</v>
      </c>
      <c r="B14" s="10" t="s">
        <v>194</v>
      </c>
      <c r="C14" t="s">
        <v>195</v>
      </c>
      <c r="D14" t="s">
        <v>49</v>
      </c>
      <c r="E14">
        <v>7</v>
      </c>
      <c r="F14" t="s">
        <v>50</v>
      </c>
      <c r="G14">
        <v>10217</v>
      </c>
      <c r="H14">
        <v>7</v>
      </c>
      <c r="I14">
        <v>25</v>
      </c>
      <c r="J14" t="s">
        <v>51</v>
      </c>
      <c r="K14" t="s">
        <v>51</v>
      </c>
      <c r="L14" t="s">
        <v>51</v>
      </c>
      <c r="M14" t="s">
        <v>51</v>
      </c>
      <c r="N14" t="s">
        <v>51</v>
      </c>
      <c r="O14" t="s">
        <v>51</v>
      </c>
      <c r="P14" t="s">
        <v>51</v>
      </c>
      <c r="Q14" t="s">
        <v>51</v>
      </c>
      <c r="R14" t="s">
        <v>51</v>
      </c>
      <c r="S14" t="s">
        <v>51</v>
      </c>
      <c r="T14" t="s">
        <v>51</v>
      </c>
      <c r="U14" t="s">
        <v>51</v>
      </c>
      <c r="V14" t="s">
        <v>196</v>
      </c>
      <c r="W14" t="s">
        <v>197</v>
      </c>
      <c r="X14" t="s">
        <v>198</v>
      </c>
      <c r="Y14" t="s">
        <v>199</v>
      </c>
      <c r="Z14" t="s">
        <v>200</v>
      </c>
      <c r="AA14" t="s">
        <v>51</v>
      </c>
      <c r="AB14" t="s">
        <v>201</v>
      </c>
      <c r="AC14" t="s">
        <v>202</v>
      </c>
      <c r="AD14" t="s">
        <v>203</v>
      </c>
      <c r="AE14" t="s">
        <v>204</v>
      </c>
      <c r="AF14" t="s">
        <v>205</v>
      </c>
      <c r="AG14" t="s">
        <v>206</v>
      </c>
      <c r="AH14">
        <v>8</v>
      </c>
      <c r="AI14">
        <v>33</v>
      </c>
      <c r="AJ14">
        <v>63</v>
      </c>
      <c r="AK14" t="s">
        <v>207</v>
      </c>
      <c r="AL14" t="s">
        <v>51</v>
      </c>
      <c r="AM14" t="s">
        <v>208</v>
      </c>
      <c r="AN14" t="s">
        <v>51</v>
      </c>
      <c r="AO14" t="s">
        <v>209</v>
      </c>
      <c r="AP14">
        <v>230</v>
      </c>
      <c r="AQ14" t="s">
        <v>210</v>
      </c>
      <c r="AR14" t="s">
        <v>51</v>
      </c>
      <c r="AS14">
        <f t="shared" si="5"/>
        <v>164</v>
      </c>
      <c r="AT14">
        <f t="shared" si="6"/>
        <v>46</v>
      </c>
      <c r="AU14">
        <f t="shared" si="7"/>
        <v>75</v>
      </c>
      <c r="AV14">
        <f t="shared" si="8"/>
        <v>58</v>
      </c>
      <c r="AW14">
        <f t="shared" si="9"/>
        <v>167</v>
      </c>
      <c r="AX14">
        <f t="shared" si="10"/>
        <v>4</v>
      </c>
      <c r="AY14">
        <f t="shared" si="11"/>
        <v>104</v>
      </c>
      <c r="AZ14">
        <f t="shared" si="12"/>
        <v>144</v>
      </c>
      <c r="BA14">
        <f t="shared" si="13"/>
        <v>255</v>
      </c>
      <c r="BB14">
        <f t="shared" si="14"/>
        <v>1</v>
      </c>
      <c r="BC14">
        <f t="shared" si="15"/>
        <v>104</v>
      </c>
      <c r="BD14">
        <f t="shared" si="2"/>
        <v>3.4782608695652174E-2</v>
      </c>
      <c r="BE14">
        <f t="shared" si="3"/>
        <v>0.14347826086956522</v>
      </c>
      <c r="BF14">
        <f t="shared" si="4"/>
        <v>0.27391304347826084</v>
      </c>
    </row>
    <row r="15" spans="1:58" x14ac:dyDescent="0.35">
      <c r="A15" t="s">
        <v>211</v>
      </c>
      <c r="B15" s="10" t="s">
        <v>212</v>
      </c>
      <c r="C15" t="s">
        <v>213</v>
      </c>
      <c r="D15" t="s">
        <v>49</v>
      </c>
      <c r="E15">
        <v>9</v>
      </c>
      <c r="F15" t="s">
        <v>50</v>
      </c>
      <c r="G15">
        <v>10218</v>
      </c>
      <c r="H15">
        <v>9</v>
      </c>
      <c r="I15">
        <v>25</v>
      </c>
      <c r="J15" t="s">
        <v>51</v>
      </c>
      <c r="K15" t="s">
        <v>51</v>
      </c>
      <c r="L15" t="s">
        <v>51</v>
      </c>
      <c r="M15" t="s">
        <v>51</v>
      </c>
      <c r="N15" t="s">
        <v>51</v>
      </c>
      <c r="O15" t="s">
        <v>51</v>
      </c>
      <c r="P15" t="s">
        <v>51</v>
      </c>
      <c r="Q15" t="s">
        <v>51</v>
      </c>
      <c r="R15" t="s">
        <v>51</v>
      </c>
      <c r="S15" t="s">
        <v>51</v>
      </c>
      <c r="T15" t="s">
        <v>51</v>
      </c>
      <c r="U15" t="s">
        <v>51</v>
      </c>
      <c r="V15" t="s">
        <v>51</v>
      </c>
      <c r="W15" t="s">
        <v>51</v>
      </c>
      <c r="X15" t="s">
        <v>214</v>
      </c>
      <c r="Y15" t="s">
        <v>215</v>
      </c>
      <c r="Z15" t="s">
        <v>216</v>
      </c>
      <c r="AA15" t="s">
        <v>51</v>
      </c>
      <c r="AB15" t="s">
        <v>51</v>
      </c>
      <c r="AC15" t="s">
        <v>51</v>
      </c>
      <c r="AD15" t="s">
        <v>51</v>
      </c>
      <c r="AE15" t="s">
        <v>217</v>
      </c>
      <c r="AF15" t="s">
        <v>218</v>
      </c>
      <c r="AG15" t="s">
        <v>219</v>
      </c>
      <c r="AH15">
        <v>290</v>
      </c>
      <c r="AI15">
        <v>290</v>
      </c>
      <c r="AJ15">
        <v>290</v>
      </c>
      <c r="AK15" t="s">
        <v>220</v>
      </c>
      <c r="AL15" t="s">
        <v>51</v>
      </c>
      <c r="AM15" t="s">
        <v>221</v>
      </c>
      <c r="AN15" t="s">
        <v>51</v>
      </c>
      <c r="AO15" t="s">
        <v>222</v>
      </c>
      <c r="AP15">
        <v>294</v>
      </c>
      <c r="AQ15" t="s">
        <v>223</v>
      </c>
      <c r="AR15" t="s">
        <v>224</v>
      </c>
      <c r="AS15">
        <f t="shared" si="5"/>
        <v>4</v>
      </c>
      <c r="AT15">
        <f t="shared" si="6"/>
        <v>4</v>
      </c>
      <c r="AU15">
        <f t="shared" si="7"/>
        <v>113</v>
      </c>
      <c r="AV15">
        <f t="shared" si="8"/>
        <v>46</v>
      </c>
      <c r="AW15">
        <f t="shared" si="9"/>
        <v>29</v>
      </c>
      <c r="AX15">
        <f t="shared" si="10"/>
        <v>4</v>
      </c>
      <c r="AY15">
        <f t="shared" si="11"/>
        <v>4</v>
      </c>
      <c r="AZ15">
        <f t="shared" si="12"/>
        <v>4</v>
      </c>
      <c r="BA15">
        <f t="shared" si="13"/>
        <v>4</v>
      </c>
      <c r="BB15">
        <f t="shared" si="14"/>
        <v>6</v>
      </c>
      <c r="BC15">
        <f t="shared" si="15"/>
        <v>870</v>
      </c>
      <c r="BD15">
        <f t="shared" si="2"/>
        <v>0.98639455782312924</v>
      </c>
      <c r="BE15">
        <f t="shared" si="3"/>
        <v>0.98639455782312924</v>
      </c>
      <c r="BF15">
        <f t="shared" si="4"/>
        <v>0.98639455782312924</v>
      </c>
    </row>
    <row r="16" spans="1:58" x14ac:dyDescent="0.35">
      <c r="A16" t="s">
        <v>225</v>
      </c>
      <c r="B16" s="10" t="s">
        <v>226</v>
      </c>
      <c r="C16" t="s">
        <v>227</v>
      </c>
      <c r="D16" t="s">
        <v>49</v>
      </c>
      <c r="E16">
        <v>23</v>
      </c>
      <c r="F16" t="s">
        <v>50</v>
      </c>
      <c r="G16">
        <v>10219</v>
      </c>
      <c r="H16">
        <v>23</v>
      </c>
      <c r="I16">
        <v>25</v>
      </c>
      <c r="J16" t="s">
        <v>51</v>
      </c>
      <c r="K16" t="s">
        <v>51</v>
      </c>
      <c r="L16" t="s">
        <v>51</v>
      </c>
      <c r="M16" t="s">
        <v>51</v>
      </c>
      <c r="N16" t="s">
        <v>51</v>
      </c>
      <c r="O16" t="s">
        <v>51</v>
      </c>
      <c r="P16" t="s">
        <v>51</v>
      </c>
      <c r="Q16" t="s">
        <v>51</v>
      </c>
      <c r="R16" t="s">
        <v>51</v>
      </c>
      <c r="S16" t="s">
        <v>51</v>
      </c>
      <c r="T16" t="s">
        <v>51</v>
      </c>
      <c r="U16" t="s">
        <v>51</v>
      </c>
      <c r="V16" t="s">
        <v>51</v>
      </c>
      <c r="W16" t="s">
        <v>228</v>
      </c>
      <c r="X16" t="s">
        <v>229</v>
      </c>
      <c r="Y16" t="s">
        <v>230</v>
      </c>
      <c r="Z16" t="s">
        <v>231</v>
      </c>
      <c r="AA16" t="s">
        <v>51</v>
      </c>
      <c r="AB16" t="s">
        <v>232</v>
      </c>
      <c r="AC16" t="s">
        <v>233</v>
      </c>
      <c r="AD16" t="s">
        <v>234</v>
      </c>
      <c r="AE16" t="s">
        <v>235</v>
      </c>
      <c r="AF16" t="s">
        <v>236</v>
      </c>
      <c r="AG16" t="s">
        <v>237</v>
      </c>
      <c r="AH16">
        <v>10</v>
      </c>
      <c r="AI16">
        <v>25</v>
      </c>
      <c r="AJ16">
        <v>40</v>
      </c>
      <c r="AK16" t="s">
        <v>51</v>
      </c>
      <c r="AL16" t="s">
        <v>51</v>
      </c>
      <c r="AM16" t="s">
        <v>238</v>
      </c>
      <c r="AN16" t="s">
        <v>51</v>
      </c>
      <c r="AO16" t="s">
        <v>239</v>
      </c>
      <c r="AP16">
        <v>326</v>
      </c>
      <c r="AQ16" t="s">
        <v>51</v>
      </c>
      <c r="AR16" t="s">
        <v>51</v>
      </c>
      <c r="AS16">
        <f t="shared" si="5"/>
        <v>4</v>
      </c>
      <c r="AT16">
        <f t="shared" si="6"/>
        <v>251</v>
      </c>
      <c r="AU16">
        <f t="shared" si="7"/>
        <v>217</v>
      </c>
      <c r="AV16">
        <f t="shared" si="8"/>
        <v>198</v>
      </c>
      <c r="AW16">
        <f t="shared" si="9"/>
        <v>180</v>
      </c>
      <c r="AX16">
        <f t="shared" si="10"/>
        <v>4</v>
      </c>
      <c r="AY16">
        <f t="shared" si="11"/>
        <v>121</v>
      </c>
      <c r="AZ16">
        <f t="shared" si="12"/>
        <v>131</v>
      </c>
      <c r="BA16">
        <f t="shared" si="13"/>
        <v>66</v>
      </c>
      <c r="BB16">
        <f t="shared" si="14"/>
        <v>2</v>
      </c>
      <c r="BC16">
        <f t="shared" si="15"/>
        <v>75</v>
      </c>
      <c r="BD16">
        <f t="shared" si="2"/>
        <v>3.0674846625766871E-2</v>
      </c>
      <c r="BE16">
        <f t="shared" si="3"/>
        <v>7.6687116564417179E-2</v>
      </c>
      <c r="BF16">
        <f t="shared" si="4"/>
        <v>0.12269938650306748</v>
      </c>
    </row>
    <row r="17" spans="1:58" x14ac:dyDescent="0.35">
      <c r="A17" t="s">
        <v>240</v>
      </c>
      <c r="B17" s="10" t="s">
        <v>241</v>
      </c>
      <c r="C17" t="s">
        <v>242</v>
      </c>
      <c r="D17" t="s">
        <v>49</v>
      </c>
      <c r="E17">
        <v>60</v>
      </c>
      <c r="F17" t="s">
        <v>50</v>
      </c>
      <c r="G17">
        <v>10220</v>
      </c>
      <c r="H17">
        <v>60</v>
      </c>
      <c r="I17">
        <v>25</v>
      </c>
      <c r="J17" t="s">
        <v>51</v>
      </c>
      <c r="K17" t="s">
        <v>51</v>
      </c>
      <c r="L17" t="s">
        <v>51</v>
      </c>
      <c r="M17" t="s">
        <v>51</v>
      </c>
      <c r="N17" t="s">
        <v>51</v>
      </c>
      <c r="O17" t="s">
        <v>51</v>
      </c>
      <c r="P17" t="s">
        <v>51</v>
      </c>
      <c r="Q17" t="s">
        <v>51</v>
      </c>
      <c r="R17" t="s">
        <v>51</v>
      </c>
      <c r="S17" t="s">
        <v>51</v>
      </c>
      <c r="T17" t="s">
        <v>51</v>
      </c>
      <c r="U17" t="s">
        <v>51</v>
      </c>
      <c r="V17" t="s">
        <v>126</v>
      </c>
      <c r="W17" t="s">
        <v>243</v>
      </c>
      <c r="X17" t="s">
        <v>244</v>
      </c>
      <c r="Y17" t="s">
        <v>126</v>
      </c>
      <c r="Z17" t="s">
        <v>245</v>
      </c>
      <c r="AA17" t="s">
        <v>126</v>
      </c>
      <c r="AB17" t="s">
        <v>246</v>
      </c>
      <c r="AC17" t="s">
        <v>247</v>
      </c>
      <c r="AD17" t="s">
        <v>126</v>
      </c>
      <c r="AE17" t="s">
        <v>248</v>
      </c>
      <c r="AF17" t="s">
        <v>249</v>
      </c>
      <c r="AG17" t="s">
        <v>250</v>
      </c>
      <c r="AH17">
        <v>3</v>
      </c>
      <c r="AI17">
        <v>28</v>
      </c>
      <c r="AJ17">
        <v>116</v>
      </c>
      <c r="AK17" t="s">
        <v>251</v>
      </c>
      <c r="AL17" t="s">
        <v>51</v>
      </c>
      <c r="AM17" t="s">
        <v>252</v>
      </c>
      <c r="AN17" t="s">
        <v>51</v>
      </c>
      <c r="AO17" t="s">
        <v>253</v>
      </c>
      <c r="AP17">
        <v>387</v>
      </c>
      <c r="AQ17" t="s">
        <v>254</v>
      </c>
      <c r="AR17" t="s">
        <v>255</v>
      </c>
      <c r="AS17">
        <f t="shared" si="5"/>
        <v>2</v>
      </c>
      <c r="AT17">
        <f t="shared" si="6"/>
        <v>44</v>
      </c>
      <c r="AU17">
        <f t="shared" si="7"/>
        <v>18</v>
      </c>
      <c r="AV17">
        <f t="shared" si="8"/>
        <v>2</v>
      </c>
      <c r="AW17">
        <f t="shared" si="9"/>
        <v>146</v>
      </c>
      <c r="AX17">
        <f t="shared" si="10"/>
        <v>2</v>
      </c>
      <c r="AY17">
        <f t="shared" si="11"/>
        <v>107</v>
      </c>
      <c r="AZ17">
        <f t="shared" si="12"/>
        <v>71</v>
      </c>
      <c r="BA17">
        <f t="shared" si="13"/>
        <v>2</v>
      </c>
      <c r="BB17">
        <f t="shared" si="14"/>
        <v>0</v>
      </c>
      <c r="BC17">
        <f t="shared" si="15"/>
        <v>147</v>
      </c>
      <c r="BD17">
        <f t="shared" si="2"/>
        <v>7.7519379844961239E-3</v>
      </c>
      <c r="BE17">
        <f t="shared" si="3"/>
        <v>7.2351421188630485E-2</v>
      </c>
      <c r="BF17">
        <f t="shared" si="4"/>
        <v>0.29974160206718348</v>
      </c>
    </row>
    <row r="18" spans="1:58" x14ac:dyDescent="0.35">
      <c r="A18" t="s">
        <v>256</v>
      </c>
      <c r="B18" s="10" t="s">
        <v>257</v>
      </c>
      <c r="C18" t="s">
        <v>258</v>
      </c>
      <c r="D18" t="s">
        <v>49</v>
      </c>
      <c r="E18">
        <v>356</v>
      </c>
      <c r="F18" t="s">
        <v>50</v>
      </c>
      <c r="G18">
        <v>10221</v>
      </c>
      <c r="H18">
        <v>356</v>
      </c>
      <c r="I18">
        <v>25</v>
      </c>
      <c r="J18" t="s">
        <v>51</v>
      </c>
      <c r="K18" t="s">
        <v>51</v>
      </c>
      <c r="L18" t="s">
        <v>51</v>
      </c>
      <c r="M18" t="s">
        <v>51</v>
      </c>
      <c r="N18" t="s">
        <v>51</v>
      </c>
      <c r="O18" t="s">
        <v>51</v>
      </c>
      <c r="P18" t="s">
        <v>51</v>
      </c>
      <c r="Q18" t="s">
        <v>51</v>
      </c>
      <c r="R18" t="s">
        <v>51</v>
      </c>
      <c r="S18" t="s">
        <v>51</v>
      </c>
      <c r="T18" t="s">
        <v>51</v>
      </c>
      <c r="U18" t="s">
        <v>51</v>
      </c>
      <c r="V18" t="s">
        <v>157</v>
      </c>
      <c r="W18" t="s">
        <v>157</v>
      </c>
      <c r="X18" t="s">
        <v>157</v>
      </c>
      <c r="Y18" t="s">
        <v>259</v>
      </c>
      <c r="Z18" t="s">
        <v>157</v>
      </c>
      <c r="AA18" t="s">
        <v>157</v>
      </c>
      <c r="AB18" t="s">
        <v>260</v>
      </c>
      <c r="AC18" t="s">
        <v>261</v>
      </c>
      <c r="AD18" t="s">
        <v>157</v>
      </c>
      <c r="AE18" t="s">
        <v>51</v>
      </c>
      <c r="AF18" t="s">
        <v>51</v>
      </c>
      <c r="AG18" t="s">
        <v>262</v>
      </c>
      <c r="AH18">
        <v>0</v>
      </c>
      <c r="AI18">
        <v>7</v>
      </c>
      <c r="AJ18">
        <v>6</v>
      </c>
      <c r="AK18" t="s">
        <v>51</v>
      </c>
      <c r="AL18" t="s">
        <v>51</v>
      </c>
      <c r="AM18" t="s">
        <v>263</v>
      </c>
      <c r="AN18" t="s">
        <v>264</v>
      </c>
      <c r="AO18" t="s">
        <v>265</v>
      </c>
      <c r="AP18">
        <v>74</v>
      </c>
      <c r="AQ18" t="s">
        <v>51</v>
      </c>
      <c r="AR18" t="s">
        <v>83</v>
      </c>
      <c r="AS18">
        <f t="shared" si="5"/>
        <v>2</v>
      </c>
      <c r="AT18">
        <f t="shared" si="6"/>
        <v>2</v>
      </c>
      <c r="AU18">
        <f t="shared" si="7"/>
        <v>2</v>
      </c>
      <c r="AV18">
        <f t="shared" si="8"/>
        <v>227</v>
      </c>
      <c r="AW18">
        <f t="shared" si="9"/>
        <v>2</v>
      </c>
      <c r="AX18">
        <f t="shared" si="10"/>
        <v>2</v>
      </c>
      <c r="AY18">
        <f t="shared" si="11"/>
        <v>246</v>
      </c>
      <c r="AZ18">
        <f t="shared" si="12"/>
        <v>231</v>
      </c>
      <c r="BA18">
        <f t="shared" si="13"/>
        <v>2</v>
      </c>
      <c r="BB18">
        <f t="shared" si="14"/>
        <v>0</v>
      </c>
      <c r="BC18">
        <f t="shared" si="15"/>
        <v>13</v>
      </c>
      <c r="BD18">
        <f t="shared" si="2"/>
        <v>0</v>
      </c>
      <c r="BE18">
        <f t="shared" si="3"/>
        <v>9.45945945945946E-2</v>
      </c>
      <c r="BF18">
        <f t="shared" si="4"/>
        <v>8.1081081081081086E-2</v>
      </c>
    </row>
    <row r="19" spans="1:58" hidden="1" x14ac:dyDescent="0.35">
      <c r="A19" t="s">
        <v>266</v>
      </c>
      <c r="B19" s="10" t="s">
        <v>267</v>
      </c>
      <c r="C19" t="s">
        <v>268</v>
      </c>
      <c r="D19" t="s">
        <v>49</v>
      </c>
      <c r="E19">
        <v>67</v>
      </c>
      <c r="F19" t="s">
        <v>50</v>
      </c>
      <c r="G19">
        <v>10222</v>
      </c>
      <c r="H19">
        <v>67</v>
      </c>
      <c r="I19">
        <v>25</v>
      </c>
      <c r="J19" t="s">
        <v>51</v>
      </c>
      <c r="K19" t="s">
        <v>51</v>
      </c>
      <c r="L19" t="s">
        <v>51</v>
      </c>
      <c r="M19" t="s">
        <v>51</v>
      </c>
      <c r="N19" t="s">
        <v>51</v>
      </c>
      <c r="O19" t="s">
        <v>51</v>
      </c>
      <c r="P19" t="s">
        <v>51</v>
      </c>
      <c r="Q19" t="s">
        <v>51</v>
      </c>
      <c r="R19" t="s">
        <v>51</v>
      </c>
      <c r="S19" t="s">
        <v>51</v>
      </c>
      <c r="T19" t="s">
        <v>51</v>
      </c>
      <c r="U19" t="s">
        <v>51</v>
      </c>
      <c r="V19" t="s">
        <v>51</v>
      </c>
      <c r="W19" t="s">
        <v>51</v>
      </c>
      <c r="X19" t="s">
        <v>51</v>
      </c>
      <c r="Y19" t="s">
        <v>51</v>
      </c>
      <c r="Z19" t="s">
        <v>51</v>
      </c>
      <c r="AA19" t="s">
        <v>51</v>
      </c>
      <c r="AB19" t="s">
        <v>51</v>
      </c>
      <c r="AC19" t="s">
        <v>51</v>
      </c>
      <c r="AD19" t="s">
        <v>51</v>
      </c>
      <c r="AE19" t="s">
        <v>51</v>
      </c>
      <c r="AF19" t="s">
        <v>51</v>
      </c>
      <c r="AG19" t="s">
        <v>51</v>
      </c>
      <c r="AH19" t="s">
        <v>51</v>
      </c>
      <c r="AI19" t="s">
        <v>51</v>
      </c>
      <c r="AJ19" t="s">
        <v>51</v>
      </c>
      <c r="AK19" t="s">
        <v>51</v>
      </c>
      <c r="AL19" t="s">
        <v>51</v>
      </c>
      <c r="AM19" t="s">
        <v>51</v>
      </c>
      <c r="AN19" t="s">
        <v>51</v>
      </c>
      <c r="AO19" t="s">
        <v>51</v>
      </c>
      <c r="AP19" t="s">
        <v>51</v>
      </c>
      <c r="AQ19" t="s">
        <v>51</v>
      </c>
      <c r="AR19" t="s">
        <v>51</v>
      </c>
      <c r="AS19">
        <f t="shared" si="5"/>
        <v>4</v>
      </c>
      <c r="AT19">
        <f t="shared" si="6"/>
        <v>4</v>
      </c>
      <c r="AU19">
        <f t="shared" si="7"/>
        <v>4</v>
      </c>
      <c r="AV19">
        <f t="shared" si="8"/>
        <v>4</v>
      </c>
      <c r="AW19">
        <f t="shared" si="9"/>
        <v>4</v>
      </c>
      <c r="AX19">
        <f t="shared" si="10"/>
        <v>4</v>
      </c>
      <c r="AY19">
        <f t="shared" si="11"/>
        <v>4</v>
      </c>
      <c r="AZ19">
        <f t="shared" si="12"/>
        <v>4</v>
      </c>
      <c r="BA19">
        <f t="shared" si="13"/>
        <v>4</v>
      </c>
      <c r="BB19">
        <f t="shared" si="14"/>
        <v>9</v>
      </c>
      <c r="BC19">
        <f t="shared" si="15"/>
        <v>0</v>
      </c>
      <c r="BD19" t="str">
        <f t="shared" si="2"/>
        <v/>
      </c>
      <c r="BE19" t="str">
        <f t="shared" si="3"/>
        <v/>
      </c>
      <c r="BF19" t="str">
        <f t="shared" si="4"/>
        <v/>
      </c>
    </row>
    <row r="20" spans="1:58" x14ac:dyDescent="0.35">
      <c r="A20" t="s">
        <v>269</v>
      </c>
      <c r="B20" s="10" t="s">
        <v>270</v>
      </c>
      <c r="C20" t="s">
        <v>271</v>
      </c>
      <c r="D20" t="s">
        <v>49</v>
      </c>
      <c r="E20">
        <v>1015</v>
      </c>
      <c r="F20" t="s">
        <v>50</v>
      </c>
      <c r="G20">
        <v>10223</v>
      </c>
      <c r="H20">
        <v>1015</v>
      </c>
      <c r="I20">
        <v>25</v>
      </c>
      <c r="J20" t="s">
        <v>51</v>
      </c>
      <c r="K20" t="s">
        <v>51</v>
      </c>
      <c r="L20" t="s">
        <v>51</v>
      </c>
      <c r="M20" t="s">
        <v>51</v>
      </c>
      <c r="N20" t="s">
        <v>51</v>
      </c>
      <c r="O20" t="s">
        <v>51</v>
      </c>
      <c r="P20" t="s">
        <v>51</v>
      </c>
      <c r="Q20" t="s">
        <v>51</v>
      </c>
      <c r="R20" t="s">
        <v>51</v>
      </c>
      <c r="S20" t="s">
        <v>51</v>
      </c>
      <c r="T20" t="s">
        <v>51</v>
      </c>
      <c r="U20" t="s">
        <v>51</v>
      </c>
      <c r="V20" t="s">
        <v>51</v>
      </c>
      <c r="W20" t="s">
        <v>51</v>
      </c>
      <c r="X20" t="s">
        <v>51</v>
      </c>
      <c r="Y20" t="s">
        <v>51</v>
      </c>
      <c r="Z20" t="s">
        <v>272</v>
      </c>
      <c r="AA20" t="s">
        <v>51</v>
      </c>
      <c r="AB20" t="s">
        <v>51</v>
      </c>
      <c r="AC20" t="s">
        <v>51</v>
      </c>
      <c r="AD20" t="s">
        <v>51</v>
      </c>
      <c r="AE20" t="s">
        <v>51</v>
      </c>
      <c r="AF20" t="s">
        <v>51</v>
      </c>
      <c r="AG20" t="s">
        <v>273</v>
      </c>
      <c r="AH20">
        <v>3</v>
      </c>
      <c r="AI20">
        <v>6</v>
      </c>
      <c r="AJ20">
        <v>6</v>
      </c>
      <c r="AK20" t="s">
        <v>51</v>
      </c>
      <c r="AL20" t="s">
        <v>51</v>
      </c>
      <c r="AM20" t="s">
        <v>274</v>
      </c>
      <c r="AN20" t="s">
        <v>51</v>
      </c>
      <c r="AO20" t="s">
        <v>275</v>
      </c>
      <c r="AP20">
        <v>40</v>
      </c>
      <c r="AQ20" t="s">
        <v>51</v>
      </c>
      <c r="AR20" t="s">
        <v>51</v>
      </c>
      <c r="AS20">
        <f t="shared" si="5"/>
        <v>4</v>
      </c>
      <c r="AT20">
        <f t="shared" si="6"/>
        <v>4</v>
      </c>
      <c r="AU20">
        <f t="shared" si="7"/>
        <v>4</v>
      </c>
      <c r="AV20">
        <f t="shared" si="8"/>
        <v>4</v>
      </c>
      <c r="AW20">
        <f t="shared" si="9"/>
        <v>202</v>
      </c>
      <c r="AX20">
        <f t="shared" si="10"/>
        <v>4</v>
      </c>
      <c r="AY20">
        <f t="shared" si="11"/>
        <v>4</v>
      </c>
      <c r="AZ20">
        <f t="shared" si="12"/>
        <v>4</v>
      </c>
      <c r="BA20">
        <f t="shared" si="13"/>
        <v>4</v>
      </c>
      <c r="BB20">
        <f t="shared" si="14"/>
        <v>8</v>
      </c>
      <c r="BC20">
        <f t="shared" si="15"/>
        <v>15</v>
      </c>
      <c r="BD20">
        <f t="shared" si="2"/>
        <v>7.4999999999999997E-2</v>
      </c>
      <c r="BE20">
        <f t="shared" si="3"/>
        <v>0.15</v>
      </c>
      <c r="BF20">
        <f t="shared" si="4"/>
        <v>0.15</v>
      </c>
    </row>
    <row r="21" spans="1:58" x14ac:dyDescent="0.35">
      <c r="A21" t="s">
        <v>276</v>
      </c>
      <c r="B21" s="10" t="s">
        <v>277</v>
      </c>
      <c r="C21" t="s">
        <v>278</v>
      </c>
      <c r="D21" t="s">
        <v>49</v>
      </c>
      <c r="E21">
        <v>1040</v>
      </c>
      <c r="F21" t="s">
        <v>50</v>
      </c>
      <c r="G21">
        <v>10224</v>
      </c>
      <c r="H21">
        <v>1040</v>
      </c>
      <c r="I21">
        <v>25</v>
      </c>
      <c r="J21" t="s">
        <v>51</v>
      </c>
      <c r="K21" t="s">
        <v>51</v>
      </c>
      <c r="L21" t="s">
        <v>51</v>
      </c>
      <c r="M21" t="s">
        <v>51</v>
      </c>
      <c r="N21" t="s">
        <v>51</v>
      </c>
      <c r="O21" t="s">
        <v>51</v>
      </c>
      <c r="P21" t="s">
        <v>51</v>
      </c>
      <c r="Q21" t="s">
        <v>51</v>
      </c>
      <c r="R21" t="s">
        <v>51</v>
      </c>
      <c r="S21" t="s">
        <v>51</v>
      </c>
      <c r="T21" t="s">
        <v>51</v>
      </c>
      <c r="U21" t="s">
        <v>51</v>
      </c>
      <c r="V21" t="s">
        <v>157</v>
      </c>
      <c r="W21" t="s">
        <v>157</v>
      </c>
      <c r="X21" t="s">
        <v>157</v>
      </c>
      <c r="Y21" t="s">
        <v>157</v>
      </c>
      <c r="Z21" t="s">
        <v>157</v>
      </c>
      <c r="AA21" t="s">
        <v>157</v>
      </c>
      <c r="AB21" t="s">
        <v>279</v>
      </c>
      <c r="AC21" t="s">
        <v>157</v>
      </c>
      <c r="AD21" t="s">
        <v>157</v>
      </c>
      <c r="AE21" t="s">
        <v>157</v>
      </c>
      <c r="AF21" t="s">
        <v>280</v>
      </c>
      <c r="AG21" t="s">
        <v>157</v>
      </c>
      <c r="AH21">
        <v>2</v>
      </c>
      <c r="AI21">
        <v>2</v>
      </c>
      <c r="AJ21">
        <v>2</v>
      </c>
      <c r="AK21" t="s">
        <v>157</v>
      </c>
      <c r="AL21" t="s">
        <v>51</v>
      </c>
      <c r="AM21" t="s">
        <v>281</v>
      </c>
      <c r="AN21" t="s">
        <v>51</v>
      </c>
      <c r="AO21" t="s">
        <v>282</v>
      </c>
      <c r="AP21">
        <v>46</v>
      </c>
      <c r="AQ21" t="s">
        <v>51</v>
      </c>
      <c r="AR21" t="s">
        <v>83</v>
      </c>
      <c r="AS21">
        <f t="shared" si="5"/>
        <v>2</v>
      </c>
      <c r="AT21">
        <f t="shared" si="6"/>
        <v>2</v>
      </c>
      <c r="AU21">
        <f t="shared" si="7"/>
        <v>2</v>
      </c>
      <c r="AV21">
        <f t="shared" si="8"/>
        <v>2</v>
      </c>
      <c r="AW21">
        <f t="shared" si="9"/>
        <v>2</v>
      </c>
      <c r="AX21">
        <f t="shared" si="10"/>
        <v>2</v>
      </c>
      <c r="AY21">
        <f t="shared" si="11"/>
        <v>175</v>
      </c>
      <c r="AZ21">
        <f t="shared" si="12"/>
        <v>2</v>
      </c>
      <c r="BA21">
        <f t="shared" si="13"/>
        <v>2</v>
      </c>
      <c r="BB21">
        <f t="shared" si="14"/>
        <v>0</v>
      </c>
      <c r="BC21">
        <f t="shared" si="15"/>
        <v>6</v>
      </c>
      <c r="BD21">
        <f t="shared" si="2"/>
        <v>4.3478260869565216E-2</v>
      </c>
      <c r="BE21">
        <f t="shared" si="3"/>
        <v>4.3478260869565216E-2</v>
      </c>
      <c r="BF21">
        <f t="shared" si="4"/>
        <v>4.3478260869565216E-2</v>
      </c>
    </row>
    <row r="22" spans="1:58" x14ac:dyDescent="0.35">
      <c r="A22" t="s">
        <v>283</v>
      </c>
      <c r="B22" s="10" t="s">
        <v>284</v>
      </c>
      <c r="C22" t="s">
        <v>285</v>
      </c>
      <c r="D22" t="s">
        <v>49</v>
      </c>
      <c r="E22">
        <v>417</v>
      </c>
      <c r="F22" t="s">
        <v>50</v>
      </c>
      <c r="G22">
        <v>10225</v>
      </c>
      <c r="H22">
        <v>417</v>
      </c>
      <c r="I22">
        <v>25</v>
      </c>
      <c r="J22" t="s">
        <v>51</v>
      </c>
      <c r="K22" t="s">
        <v>51</v>
      </c>
      <c r="L22" t="s">
        <v>51</v>
      </c>
      <c r="M22" t="s">
        <v>51</v>
      </c>
      <c r="N22" t="s">
        <v>51</v>
      </c>
      <c r="O22" t="s">
        <v>51</v>
      </c>
      <c r="P22" t="s">
        <v>51</v>
      </c>
      <c r="Q22" t="s">
        <v>51</v>
      </c>
      <c r="R22" t="s">
        <v>51</v>
      </c>
      <c r="S22" t="s">
        <v>51</v>
      </c>
      <c r="T22" t="s">
        <v>51</v>
      </c>
      <c r="U22" t="s">
        <v>51</v>
      </c>
      <c r="V22" t="s">
        <v>286</v>
      </c>
      <c r="W22" t="s">
        <v>287</v>
      </c>
      <c r="X22" t="s">
        <v>288</v>
      </c>
      <c r="Y22" t="s">
        <v>289</v>
      </c>
      <c r="Z22" t="s">
        <v>290</v>
      </c>
      <c r="AA22" t="s">
        <v>291</v>
      </c>
      <c r="AB22" t="s">
        <v>292</v>
      </c>
      <c r="AC22" t="s">
        <v>293</v>
      </c>
      <c r="AD22" t="s">
        <v>51</v>
      </c>
      <c r="AE22" t="s">
        <v>294</v>
      </c>
      <c r="AF22" t="s">
        <v>295</v>
      </c>
      <c r="AG22" t="s">
        <v>296</v>
      </c>
      <c r="AH22">
        <v>7</v>
      </c>
      <c r="AI22">
        <v>14</v>
      </c>
      <c r="AJ22">
        <v>10</v>
      </c>
      <c r="AK22" t="s">
        <v>51</v>
      </c>
      <c r="AL22" t="s">
        <v>51</v>
      </c>
      <c r="AM22" t="s">
        <v>297</v>
      </c>
      <c r="AN22" t="s">
        <v>51</v>
      </c>
      <c r="AO22" t="s">
        <v>298</v>
      </c>
      <c r="AP22">
        <v>90</v>
      </c>
      <c r="AQ22" t="s">
        <v>299</v>
      </c>
      <c r="AR22" t="s">
        <v>83</v>
      </c>
      <c r="AS22">
        <f t="shared" si="5"/>
        <v>20</v>
      </c>
      <c r="AT22">
        <f t="shared" si="6"/>
        <v>22</v>
      </c>
      <c r="AU22">
        <f t="shared" si="7"/>
        <v>21</v>
      </c>
      <c r="AV22">
        <f t="shared" si="8"/>
        <v>22</v>
      </c>
      <c r="AW22">
        <f t="shared" si="9"/>
        <v>17</v>
      </c>
      <c r="AX22">
        <f t="shared" si="10"/>
        <v>50</v>
      </c>
      <c r="AY22">
        <f t="shared" si="11"/>
        <v>46</v>
      </c>
      <c r="AZ22">
        <f t="shared" si="12"/>
        <v>71</v>
      </c>
      <c r="BA22">
        <f t="shared" si="13"/>
        <v>4</v>
      </c>
      <c r="BB22">
        <f t="shared" si="14"/>
        <v>1</v>
      </c>
      <c r="BC22">
        <f t="shared" si="15"/>
        <v>31</v>
      </c>
      <c r="BD22">
        <f t="shared" si="2"/>
        <v>7.7777777777777779E-2</v>
      </c>
      <c r="BE22">
        <f t="shared" si="3"/>
        <v>0.15555555555555556</v>
      </c>
      <c r="BF22">
        <f t="shared" si="4"/>
        <v>0.1111111111111111</v>
      </c>
    </row>
    <row r="23" spans="1:58" hidden="1" x14ac:dyDescent="0.35">
      <c r="A23" t="s">
        <v>300</v>
      </c>
      <c r="B23" s="10" t="s">
        <v>301</v>
      </c>
      <c r="C23" t="s">
        <v>302</v>
      </c>
      <c r="D23" t="s">
        <v>49</v>
      </c>
      <c r="E23">
        <v>435</v>
      </c>
      <c r="F23" t="s">
        <v>50</v>
      </c>
      <c r="G23">
        <v>10227</v>
      </c>
      <c r="H23">
        <v>435</v>
      </c>
      <c r="I23">
        <v>25</v>
      </c>
      <c r="J23" t="s">
        <v>51</v>
      </c>
      <c r="K23" t="s">
        <v>51</v>
      </c>
      <c r="L23" t="s">
        <v>51</v>
      </c>
      <c r="M23" t="s">
        <v>51</v>
      </c>
      <c r="N23" t="s">
        <v>51</v>
      </c>
      <c r="O23" t="s">
        <v>51</v>
      </c>
      <c r="P23" t="s">
        <v>51</v>
      </c>
      <c r="Q23" t="s">
        <v>51</v>
      </c>
      <c r="R23" t="s">
        <v>51</v>
      </c>
      <c r="S23" t="s">
        <v>51</v>
      </c>
      <c r="T23" t="s">
        <v>51</v>
      </c>
      <c r="U23" t="s">
        <v>51</v>
      </c>
      <c r="V23" t="s">
        <v>51</v>
      </c>
      <c r="W23" t="s">
        <v>51</v>
      </c>
      <c r="X23" t="s">
        <v>51</v>
      </c>
      <c r="Y23" t="s">
        <v>51</v>
      </c>
      <c r="Z23" t="s">
        <v>51</v>
      </c>
      <c r="AA23" t="s">
        <v>51</v>
      </c>
      <c r="AB23" t="s">
        <v>51</v>
      </c>
      <c r="AC23" t="s">
        <v>51</v>
      </c>
      <c r="AD23" t="s">
        <v>51</v>
      </c>
      <c r="AE23" t="s">
        <v>51</v>
      </c>
      <c r="AF23" t="s">
        <v>51</v>
      </c>
      <c r="AG23" t="s">
        <v>303</v>
      </c>
      <c r="AH23">
        <v>213</v>
      </c>
      <c r="AI23">
        <v>71</v>
      </c>
      <c r="AJ23">
        <v>219</v>
      </c>
      <c r="AK23" t="s">
        <v>304</v>
      </c>
      <c r="AL23" t="s">
        <v>51</v>
      </c>
      <c r="AM23" t="s">
        <v>305</v>
      </c>
      <c r="AN23" t="s">
        <v>51</v>
      </c>
      <c r="AO23" t="s">
        <v>306</v>
      </c>
      <c r="AP23">
        <v>416</v>
      </c>
      <c r="AQ23" t="s">
        <v>307</v>
      </c>
      <c r="AR23" t="s">
        <v>255</v>
      </c>
      <c r="AS23">
        <f t="shared" si="5"/>
        <v>4</v>
      </c>
      <c r="AT23">
        <f t="shared" si="6"/>
        <v>4</v>
      </c>
      <c r="AU23">
        <f t="shared" si="7"/>
        <v>4</v>
      </c>
      <c r="AV23">
        <f t="shared" si="8"/>
        <v>4</v>
      </c>
      <c r="AW23">
        <f t="shared" si="9"/>
        <v>4</v>
      </c>
      <c r="AX23">
        <f t="shared" si="10"/>
        <v>4</v>
      </c>
      <c r="AY23">
        <f t="shared" si="11"/>
        <v>4</v>
      </c>
      <c r="AZ23">
        <f t="shared" si="12"/>
        <v>4</v>
      </c>
      <c r="BA23">
        <f t="shared" si="13"/>
        <v>4</v>
      </c>
      <c r="BB23">
        <f t="shared" si="14"/>
        <v>9</v>
      </c>
      <c r="BC23">
        <f t="shared" si="15"/>
        <v>503</v>
      </c>
      <c r="BD23">
        <f t="shared" si="2"/>
        <v>0.51201923076923073</v>
      </c>
      <c r="BE23">
        <f t="shared" si="3"/>
        <v>0.17067307692307693</v>
      </c>
      <c r="BF23">
        <f t="shared" si="4"/>
        <v>0.52644230769230771</v>
      </c>
    </row>
    <row r="24" spans="1:58" x14ac:dyDescent="0.35">
      <c r="A24" t="s">
        <v>308</v>
      </c>
      <c r="B24" s="10" t="s">
        <v>309</v>
      </c>
      <c r="C24" t="s">
        <v>310</v>
      </c>
      <c r="D24" t="s">
        <v>49</v>
      </c>
      <c r="E24">
        <v>352</v>
      </c>
      <c r="F24" t="s">
        <v>50</v>
      </c>
      <c r="G24">
        <v>10228</v>
      </c>
      <c r="H24">
        <v>352</v>
      </c>
      <c r="I24">
        <v>25</v>
      </c>
      <c r="J24" t="s">
        <v>51</v>
      </c>
      <c r="K24" t="s">
        <v>51</v>
      </c>
      <c r="L24" t="s">
        <v>51</v>
      </c>
      <c r="M24" t="s">
        <v>51</v>
      </c>
      <c r="N24" t="s">
        <v>51</v>
      </c>
      <c r="O24" t="s">
        <v>51</v>
      </c>
      <c r="P24" t="s">
        <v>51</v>
      </c>
      <c r="Q24" t="s">
        <v>51</v>
      </c>
      <c r="R24" t="s">
        <v>51</v>
      </c>
      <c r="S24" t="s">
        <v>51</v>
      </c>
      <c r="T24" t="s">
        <v>51</v>
      </c>
      <c r="U24" t="s">
        <v>51</v>
      </c>
      <c r="V24" t="s">
        <v>157</v>
      </c>
      <c r="W24" t="s">
        <v>157</v>
      </c>
      <c r="X24" t="s">
        <v>157</v>
      </c>
      <c r="Y24" t="s">
        <v>157</v>
      </c>
      <c r="Z24" t="s">
        <v>157</v>
      </c>
      <c r="AA24" t="s">
        <v>157</v>
      </c>
      <c r="AB24" t="s">
        <v>311</v>
      </c>
      <c r="AC24" t="s">
        <v>312</v>
      </c>
      <c r="AD24" t="s">
        <v>51</v>
      </c>
      <c r="AE24" t="s">
        <v>313</v>
      </c>
      <c r="AF24" t="s">
        <v>314</v>
      </c>
      <c r="AG24" t="s">
        <v>315</v>
      </c>
      <c r="AH24">
        <v>1</v>
      </c>
      <c r="AI24" t="s">
        <v>51</v>
      </c>
      <c r="AJ24">
        <v>8</v>
      </c>
      <c r="AK24" t="s">
        <v>51</v>
      </c>
      <c r="AL24" t="s">
        <v>51</v>
      </c>
      <c r="AM24" t="s">
        <v>316</v>
      </c>
      <c r="AN24" t="s">
        <v>51</v>
      </c>
      <c r="AO24" t="s">
        <v>317</v>
      </c>
      <c r="AP24">
        <v>77</v>
      </c>
      <c r="AQ24" t="s">
        <v>51</v>
      </c>
      <c r="AR24" t="s">
        <v>83</v>
      </c>
      <c r="AS24">
        <f t="shared" si="5"/>
        <v>2</v>
      </c>
      <c r="AT24">
        <f t="shared" si="6"/>
        <v>2</v>
      </c>
      <c r="AU24">
        <f t="shared" si="7"/>
        <v>2</v>
      </c>
      <c r="AV24">
        <f t="shared" si="8"/>
        <v>2</v>
      </c>
      <c r="AW24">
        <f t="shared" si="9"/>
        <v>2</v>
      </c>
      <c r="AX24">
        <f t="shared" si="10"/>
        <v>2</v>
      </c>
      <c r="AY24">
        <f t="shared" si="11"/>
        <v>65</v>
      </c>
      <c r="AZ24">
        <f t="shared" si="12"/>
        <v>57</v>
      </c>
      <c r="BA24">
        <f t="shared" si="13"/>
        <v>4</v>
      </c>
      <c r="BB24">
        <f t="shared" si="14"/>
        <v>1</v>
      </c>
      <c r="BC24">
        <f t="shared" si="15"/>
        <v>9</v>
      </c>
      <c r="BD24">
        <f t="shared" si="2"/>
        <v>1.2987012987012988E-2</v>
      </c>
      <c r="BE24" t="str">
        <f t="shared" si="3"/>
        <v/>
      </c>
      <c r="BF24">
        <f t="shared" si="4"/>
        <v>0.1038961038961039</v>
      </c>
    </row>
    <row r="25" spans="1:58" x14ac:dyDescent="0.35">
      <c r="A25" t="s">
        <v>318</v>
      </c>
      <c r="B25" s="10" t="s">
        <v>319</v>
      </c>
      <c r="C25" t="s">
        <v>320</v>
      </c>
      <c r="D25" t="s">
        <v>49</v>
      </c>
      <c r="E25">
        <v>77</v>
      </c>
      <c r="F25" t="s">
        <v>50</v>
      </c>
      <c r="G25">
        <v>10229</v>
      </c>
      <c r="H25">
        <v>77</v>
      </c>
      <c r="I25">
        <v>25</v>
      </c>
      <c r="J25" t="s">
        <v>51</v>
      </c>
      <c r="K25" t="s">
        <v>51</v>
      </c>
      <c r="L25" t="s">
        <v>51</v>
      </c>
      <c r="M25" t="s">
        <v>51</v>
      </c>
      <c r="N25" t="s">
        <v>51</v>
      </c>
      <c r="O25" t="s">
        <v>51</v>
      </c>
      <c r="P25" t="s">
        <v>51</v>
      </c>
      <c r="Q25" t="s">
        <v>51</v>
      </c>
      <c r="R25" t="s">
        <v>51</v>
      </c>
      <c r="S25" t="s">
        <v>51</v>
      </c>
      <c r="T25" t="s">
        <v>51</v>
      </c>
      <c r="U25" t="s">
        <v>51</v>
      </c>
      <c r="V25" t="s">
        <v>51</v>
      </c>
      <c r="W25" t="s">
        <v>321</v>
      </c>
      <c r="X25" t="s">
        <v>322</v>
      </c>
      <c r="Y25" t="s">
        <v>323</v>
      </c>
      <c r="Z25" t="s">
        <v>324</v>
      </c>
      <c r="AA25" t="s">
        <v>51</v>
      </c>
      <c r="AB25" t="s">
        <v>325</v>
      </c>
      <c r="AC25" t="s">
        <v>326</v>
      </c>
      <c r="AD25" t="s">
        <v>51</v>
      </c>
      <c r="AE25" t="s">
        <v>327</v>
      </c>
      <c r="AF25" t="s">
        <v>328</v>
      </c>
      <c r="AG25" t="s">
        <v>329</v>
      </c>
      <c r="AH25">
        <v>4</v>
      </c>
      <c r="AI25">
        <v>2</v>
      </c>
      <c r="AJ25">
        <v>14</v>
      </c>
      <c r="AK25" t="s">
        <v>51</v>
      </c>
      <c r="AL25" t="s">
        <v>51</v>
      </c>
      <c r="AM25" t="s">
        <v>330</v>
      </c>
      <c r="AN25" t="s">
        <v>51</v>
      </c>
      <c r="AO25" t="s">
        <v>331</v>
      </c>
      <c r="AP25">
        <v>221</v>
      </c>
      <c r="AQ25" t="s">
        <v>51</v>
      </c>
      <c r="AR25" t="s">
        <v>51</v>
      </c>
      <c r="AS25">
        <f t="shared" si="5"/>
        <v>4</v>
      </c>
      <c r="AT25">
        <f t="shared" si="6"/>
        <v>80</v>
      </c>
      <c r="AU25">
        <f t="shared" si="7"/>
        <v>33</v>
      </c>
      <c r="AV25">
        <f t="shared" si="8"/>
        <v>107</v>
      </c>
      <c r="AW25">
        <f t="shared" si="9"/>
        <v>31</v>
      </c>
      <c r="AX25">
        <f t="shared" si="10"/>
        <v>4</v>
      </c>
      <c r="AY25">
        <f t="shared" si="11"/>
        <v>80</v>
      </c>
      <c r="AZ25">
        <f t="shared" si="12"/>
        <v>93</v>
      </c>
      <c r="BA25">
        <f t="shared" si="13"/>
        <v>4</v>
      </c>
      <c r="BB25">
        <f t="shared" si="14"/>
        <v>3</v>
      </c>
      <c r="BC25">
        <f t="shared" si="15"/>
        <v>20</v>
      </c>
      <c r="BD25">
        <f t="shared" si="2"/>
        <v>1.8099547511312219E-2</v>
      </c>
      <c r="BE25">
        <f t="shared" si="3"/>
        <v>9.0497737556561094E-3</v>
      </c>
      <c r="BF25">
        <f t="shared" si="4"/>
        <v>6.3348416289592757E-2</v>
      </c>
    </row>
    <row r="26" spans="1:58" x14ac:dyDescent="0.35">
      <c r="A26" t="s">
        <v>332</v>
      </c>
      <c r="B26" s="10" t="s">
        <v>333</v>
      </c>
      <c r="C26" t="s">
        <v>334</v>
      </c>
      <c r="D26" t="s">
        <v>49</v>
      </c>
      <c r="E26">
        <v>21</v>
      </c>
      <c r="F26" t="s">
        <v>50</v>
      </c>
      <c r="G26">
        <v>10230</v>
      </c>
      <c r="H26">
        <v>21</v>
      </c>
      <c r="I26">
        <v>25</v>
      </c>
      <c r="J26" t="s">
        <v>51</v>
      </c>
      <c r="K26" t="s">
        <v>51</v>
      </c>
      <c r="L26" t="s">
        <v>51</v>
      </c>
      <c r="M26" t="s">
        <v>51</v>
      </c>
      <c r="N26" t="s">
        <v>51</v>
      </c>
      <c r="O26" t="s">
        <v>51</v>
      </c>
      <c r="P26" t="s">
        <v>51</v>
      </c>
      <c r="Q26" t="s">
        <v>51</v>
      </c>
      <c r="R26" t="s">
        <v>51</v>
      </c>
      <c r="S26" t="s">
        <v>51</v>
      </c>
      <c r="T26" t="s">
        <v>51</v>
      </c>
      <c r="U26" t="s">
        <v>51</v>
      </c>
      <c r="V26" t="s">
        <v>51</v>
      </c>
      <c r="W26" t="s">
        <v>335</v>
      </c>
      <c r="X26" t="s">
        <v>336</v>
      </c>
      <c r="Y26" t="s">
        <v>337</v>
      </c>
      <c r="Z26" t="s">
        <v>338</v>
      </c>
      <c r="AA26" t="s">
        <v>51</v>
      </c>
      <c r="AB26" t="s">
        <v>51</v>
      </c>
      <c r="AC26" t="s">
        <v>339</v>
      </c>
      <c r="AD26" t="s">
        <v>51</v>
      </c>
      <c r="AE26" t="s">
        <v>51</v>
      </c>
      <c r="AF26" t="s">
        <v>340</v>
      </c>
      <c r="AG26" t="s">
        <v>341</v>
      </c>
      <c r="AH26">
        <v>3</v>
      </c>
      <c r="AI26" t="s">
        <v>51</v>
      </c>
      <c r="AJ26" t="s">
        <v>51</v>
      </c>
      <c r="AK26" t="s">
        <v>342</v>
      </c>
      <c r="AL26" t="s">
        <v>51</v>
      </c>
      <c r="AM26" t="s">
        <v>343</v>
      </c>
      <c r="AN26" t="s">
        <v>51</v>
      </c>
      <c r="AO26" t="s">
        <v>344</v>
      </c>
      <c r="AP26">
        <v>124</v>
      </c>
      <c r="AQ26" t="s">
        <v>345</v>
      </c>
      <c r="AR26" t="s">
        <v>65</v>
      </c>
      <c r="AS26">
        <f t="shared" si="5"/>
        <v>4</v>
      </c>
      <c r="AT26">
        <f t="shared" si="6"/>
        <v>207</v>
      </c>
      <c r="AU26">
        <f t="shared" si="7"/>
        <v>255</v>
      </c>
      <c r="AV26">
        <f t="shared" si="8"/>
        <v>5</v>
      </c>
      <c r="AW26">
        <f t="shared" si="9"/>
        <v>255</v>
      </c>
      <c r="AX26">
        <f t="shared" si="10"/>
        <v>4</v>
      </c>
      <c r="AY26">
        <f t="shared" si="11"/>
        <v>4</v>
      </c>
      <c r="AZ26">
        <f t="shared" si="12"/>
        <v>232</v>
      </c>
      <c r="BA26">
        <f t="shared" si="13"/>
        <v>4</v>
      </c>
      <c r="BB26">
        <f t="shared" si="14"/>
        <v>4</v>
      </c>
      <c r="BC26">
        <f t="shared" si="15"/>
        <v>3</v>
      </c>
      <c r="BD26">
        <f t="shared" si="2"/>
        <v>2.4193548387096774E-2</v>
      </c>
      <c r="BE26" t="str">
        <f t="shared" si="3"/>
        <v/>
      </c>
      <c r="BF26" t="str">
        <f t="shared" si="4"/>
        <v/>
      </c>
    </row>
    <row r="27" spans="1:58" hidden="1" x14ac:dyDescent="0.35">
      <c r="A27" t="s">
        <v>346</v>
      </c>
      <c r="B27" s="10" t="s">
        <v>347</v>
      </c>
      <c r="C27" t="s">
        <v>348</v>
      </c>
      <c r="D27" t="s">
        <v>49</v>
      </c>
      <c r="E27">
        <v>27</v>
      </c>
      <c r="F27" t="s">
        <v>50</v>
      </c>
      <c r="G27">
        <v>10231</v>
      </c>
      <c r="H27">
        <v>27</v>
      </c>
      <c r="I27">
        <v>25</v>
      </c>
      <c r="J27" t="s">
        <v>51</v>
      </c>
      <c r="K27" t="s">
        <v>51</v>
      </c>
      <c r="L27" t="s">
        <v>51</v>
      </c>
      <c r="M27" t="s">
        <v>51</v>
      </c>
      <c r="N27" t="s">
        <v>51</v>
      </c>
      <c r="O27" t="s">
        <v>51</v>
      </c>
      <c r="P27" t="s">
        <v>51</v>
      </c>
      <c r="Q27" t="s">
        <v>51</v>
      </c>
      <c r="R27" t="s">
        <v>51</v>
      </c>
      <c r="S27" t="s">
        <v>51</v>
      </c>
      <c r="T27" t="s">
        <v>51</v>
      </c>
      <c r="U27" t="s">
        <v>51</v>
      </c>
      <c r="V27" t="s">
        <v>51</v>
      </c>
      <c r="W27" t="s">
        <v>51</v>
      </c>
      <c r="X27" t="s">
        <v>51</v>
      </c>
      <c r="Y27" t="s">
        <v>51</v>
      </c>
      <c r="Z27" t="s">
        <v>51</v>
      </c>
      <c r="AA27" t="s">
        <v>51</v>
      </c>
      <c r="AB27" t="s">
        <v>51</v>
      </c>
      <c r="AC27" t="s">
        <v>51</v>
      </c>
      <c r="AD27" t="s">
        <v>51</v>
      </c>
      <c r="AE27" t="s">
        <v>51</v>
      </c>
      <c r="AF27" t="s">
        <v>51</v>
      </c>
      <c r="AG27" t="s">
        <v>51</v>
      </c>
      <c r="AH27" t="s">
        <v>51</v>
      </c>
      <c r="AI27" t="s">
        <v>51</v>
      </c>
      <c r="AJ27" t="s">
        <v>51</v>
      </c>
      <c r="AK27" t="s">
        <v>51</v>
      </c>
      <c r="AL27" t="s">
        <v>51</v>
      </c>
      <c r="AM27" t="s">
        <v>51</v>
      </c>
      <c r="AN27" t="s">
        <v>51</v>
      </c>
      <c r="AO27" t="s">
        <v>51</v>
      </c>
      <c r="AP27">
        <v>443</v>
      </c>
      <c r="AQ27" t="s">
        <v>51</v>
      </c>
      <c r="AR27" t="s">
        <v>51</v>
      </c>
      <c r="AS27">
        <f t="shared" si="5"/>
        <v>4</v>
      </c>
      <c r="AT27">
        <f t="shared" si="6"/>
        <v>4</v>
      </c>
      <c r="AU27">
        <f t="shared" si="7"/>
        <v>4</v>
      </c>
      <c r="AV27">
        <f t="shared" si="8"/>
        <v>4</v>
      </c>
      <c r="AW27">
        <f t="shared" si="9"/>
        <v>4</v>
      </c>
      <c r="AX27">
        <f t="shared" si="10"/>
        <v>4</v>
      </c>
      <c r="AY27">
        <f t="shared" si="11"/>
        <v>4</v>
      </c>
      <c r="AZ27">
        <f t="shared" si="12"/>
        <v>4</v>
      </c>
      <c r="BA27">
        <f t="shared" si="13"/>
        <v>4</v>
      </c>
      <c r="BB27">
        <f t="shared" si="14"/>
        <v>9</v>
      </c>
      <c r="BC27">
        <f t="shared" si="15"/>
        <v>0</v>
      </c>
      <c r="BD27" t="str">
        <f t="shared" si="2"/>
        <v/>
      </c>
      <c r="BE27" t="str">
        <f t="shared" si="3"/>
        <v/>
      </c>
      <c r="BF27" t="str">
        <f t="shared" si="4"/>
        <v/>
      </c>
    </row>
    <row r="28" spans="1:58" x14ac:dyDescent="0.35">
      <c r="A28" t="s">
        <v>349</v>
      </c>
      <c r="B28" s="10" t="s">
        <v>350</v>
      </c>
      <c r="C28" t="s">
        <v>351</v>
      </c>
      <c r="D28" t="s">
        <v>49</v>
      </c>
      <c r="E28">
        <v>72</v>
      </c>
      <c r="F28" t="s">
        <v>50</v>
      </c>
      <c r="G28">
        <v>10232</v>
      </c>
      <c r="H28">
        <v>72</v>
      </c>
      <c r="I28">
        <v>25</v>
      </c>
      <c r="J28" t="s">
        <v>51</v>
      </c>
      <c r="K28" t="s">
        <v>51</v>
      </c>
      <c r="L28" t="s">
        <v>51</v>
      </c>
      <c r="M28" t="s">
        <v>51</v>
      </c>
      <c r="N28" t="s">
        <v>51</v>
      </c>
      <c r="O28" t="s">
        <v>51</v>
      </c>
      <c r="P28" t="s">
        <v>51</v>
      </c>
      <c r="Q28" t="s">
        <v>51</v>
      </c>
      <c r="R28" t="s">
        <v>51</v>
      </c>
      <c r="S28" t="s">
        <v>51</v>
      </c>
      <c r="T28" t="s">
        <v>51</v>
      </c>
      <c r="U28" t="s">
        <v>51</v>
      </c>
      <c r="V28" t="s">
        <v>352</v>
      </c>
      <c r="W28" t="s">
        <v>352</v>
      </c>
      <c r="X28" t="s">
        <v>126</v>
      </c>
      <c r="Y28" t="s">
        <v>352</v>
      </c>
      <c r="Z28" t="s">
        <v>352</v>
      </c>
      <c r="AA28" t="s">
        <v>126</v>
      </c>
      <c r="AB28" t="s">
        <v>352</v>
      </c>
      <c r="AC28" t="s">
        <v>126</v>
      </c>
      <c r="AD28" t="s">
        <v>352</v>
      </c>
      <c r="AE28" t="s">
        <v>126</v>
      </c>
      <c r="AF28" t="s">
        <v>126</v>
      </c>
      <c r="AG28" t="s">
        <v>353</v>
      </c>
      <c r="AH28" t="s">
        <v>51</v>
      </c>
      <c r="AI28">
        <v>19</v>
      </c>
      <c r="AJ28">
        <v>14</v>
      </c>
      <c r="AK28" t="s">
        <v>354</v>
      </c>
      <c r="AL28" t="s">
        <v>51</v>
      </c>
      <c r="AM28" t="s">
        <v>355</v>
      </c>
      <c r="AN28" t="s">
        <v>51</v>
      </c>
      <c r="AO28" t="s">
        <v>356</v>
      </c>
      <c r="AP28">
        <v>285</v>
      </c>
      <c r="AQ28" t="s">
        <v>126</v>
      </c>
      <c r="AR28" t="s">
        <v>51</v>
      </c>
      <c r="AS28">
        <f t="shared" si="5"/>
        <v>48</v>
      </c>
      <c r="AT28">
        <f t="shared" si="6"/>
        <v>48</v>
      </c>
      <c r="AU28">
        <f t="shared" si="7"/>
        <v>2</v>
      </c>
      <c r="AV28">
        <f t="shared" si="8"/>
        <v>48</v>
      </c>
      <c r="AW28">
        <f t="shared" si="9"/>
        <v>48</v>
      </c>
      <c r="AX28">
        <f t="shared" si="10"/>
        <v>2</v>
      </c>
      <c r="AY28">
        <f t="shared" si="11"/>
        <v>48</v>
      </c>
      <c r="AZ28">
        <f t="shared" si="12"/>
        <v>2</v>
      </c>
      <c r="BA28">
        <f t="shared" si="13"/>
        <v>48</v>
      </c>
      <c r="BB28">
        <f t="shared" si="14"/>
        <v>0</v>
      </c>
      <c r="BC28">
        <f t="shared" si="15"/>
        <v>33</v>
      </c>
      <c r="BD28" t="str">
        <f t="shared" si="2"/>
        <v/>
      </c>
      <c r="BE28">
        <f t="shared" si="3"/>
        <v>6.6666666666666666E-2</v>
      </c>
      <c r="BF28">
        <f t="shared" si="4"/>
        <v>4.912280701754386E-2</v>
      </c>
    </row>
    <row r="29" spans="1:58" x14ac:dyDescent="0.35">
      <c r="A29" t="s">
        <v>357</v>
      </c>
      <c r="B29" s="10" t="s">
        <v>358</v>
      </c>
      <c r="C29" t="s">
        <v>359</v>
      </c>
      <c r="D29" t="s">
        <v>49</v>
      </c>
      <c r="E29">
        <v>344</v>
      </c>
      <c r="F29" t="s">
        <v>50</v>
      </c>
      <c r="G29">
        <v>10233</v>
      </c>
      <c r="H29">
        <v>344</v>
      </c>
      <c r="I29">
        <v>25</v>
      </c>
      <c r="J29" t="s">
        <v>51</v>
      </c>
      <c r="K29" t="s">
        <v>51</v>
      </c>
      <c r="L29" t="s">
        <v>51</v>
      </c>
      <c r="M29" t="s">
        <v>51</v>
      </c>
      <c r="N29" t="s">
        <v>51</v>
      </c>
      <c r="O29" t="s">
        <v>51</v>
      </c>
      <c r="P29" t="s">
        <v>51</v>
      </c>
      <c r="Q29" t="s">
        <v>51</v>
      </c>
      <c r="R29" t="s">
        <v>51</v>
      </c>
      <c r="S29" t="s">
        <v>51</v>
      </c>
      <c r="T29" t="s">
        <v>51</v>
      </c>
      <c r="U29" t="s">
        <v>51</v>
      </c>
      <c r="V29" t="s">
        <v>51</v>
      </c>
      <c r="W29" t="s">
        <v>360</v>
      </c>
      <c r="X29" t="s">
        <v>51</v>
      </c>
      <c r="Y29" t="s">
        <v>361</v>
      </c>
      <c r="Z29" t="s">
        <v>362</v>
      </c>
      <c r="AA29" t="s">
        <v>51</v>
      </c>
      <c r="AB29" t="s">
        <v>51</v>
      </c>
      <c r="AC29" t="s">
        <v>51</v>
      </c>
      <c r="AD29" t="s">
        <v>51</v>
      </c>
      <c r="AE29" t="s">
        <v>51</v>
      </c>
      <c r="AF29" t="s">
        <v>363</v>
      </c>
      <c r="AG29" t="s">
        <v>51</v>
      </c>
      <c r="AH29" t="s">
        <v>51</v>
      </c>
      <c r="AI29" t="s">
        <v>51</v>
      </c>
      <c r="AJ29" t="s">
        <v>51</v>
      </c>
      <c r="AK29" t="s">
        <v>364</v>
      </c>
      <c r="AL29" t="s">
        <v>51</v>
      </c>
      <c r="AM29" t="s">
        <v>51</v>
      </c>
      <c r="AN29" t="s">
        <v>51</v>
      </c>
      <c r="AO29" t="s">
        <v>365</v>
      </c>
      <c r="AP29">
        <v>225</v>
      </c>
      <c r="AQ29" t="s">
        <v>51</v>
      </c>
      <c r="AR29" t="s">
        <v>51</v>
      </c>
      <c r="AS29">
        <f t="shared" si="5"/>
        <v>4</v>
      </c>
      <c r="AT29">
        <f t="shared" si="6"/>
        <v>226</v>
      </c>
      <c r="AU29">
        <f t="shared" si="7"/>
        <v>4</v>
      </c>
      <c r="AV29">
        <f t="shared" si="8"/>
        <v>186</v>
      </c>
      <c r="AW29">
        <f t="shared" si="9"/>
        <v>33</v>
      </c>
      <c r="AX29">
        <f t="shared" si="10"/>
        <v>4</v>
      </c>
      <c r="AY29">
        <f t="shared" si="11"/>
        <v>4</v>
      </c>
      <c r="AZ29">
        <f t="shared" si="12"/>
        <v>4</v>
      </c>
      <c r="BA29">
        <f t="shared" si="13"/>
        <v>4</v>
      </c>
      <c r="BB29">
        <f t="shared" si="14"/>
        <v>6</v>
      </c>
      <c r="BC29">
        <f t="shared" si="15"/>
        <v>0</v>
      </c>
      <c r="BD29" t="str">
        <f t="shared" si="2"/>
        <v/>
      </c>
      <c r="BE29" t="str">
        <f t="shared" si="3"/>
        <v/>
      </c>
      <c r="BF29" t="str">
        <f t="shared" si="4"/>
        <v/>
      </c>
    </row>
    <row r="30" spans="1:58" hidden="1" x14ac:dyDescent="0.35">
      <c r="A30" t="s">
        <v>366</v>
      </c>
      <c r="B30" s="10" t="s">
        <v>367</v>
      </c>
      <c r="C30" t="s">
        <v>368</v>
      </c>
      <c r="D30" t="s">
        <v>49</v>
      </c>
      <c r="E30">
        <v>408</v>
      </c>
      <c r="F30" t="s">
        <v>50</v>
      </c>
      <c r="G30">
        <v>10234</v>
      </c>
      <c r="H30">
        <v>408</v>
      </c>
      <c r="I30">
        <v>25</v>
      </c>
      <c r="J30" t="s">
        <v>51</v>
      </c>
      <c r="K30" t="s">
        <v>51</v>
      </c>
      <c r="L30" t="s">
        <v>51</v>
      </c>
      <c r="M30" t="s">
        <v>51</v>
      </c>
      <c r="N30" t="s">
        <v>51</v>
      </c>
      <c r="O30" t="s">
        <v>51</v>
      </c>
      <c r="P30" t="s">
        <v>51</v>
      </c>
      <c r="Q30" t="s">
        <v>51</v>
      </c>
      <c r="R30" t="s">
        <v>51</v>
      </c>
      <c r="S30" t="s">
        <v>51</v>
      </c>
      <c r="T30" t="s">
        <v>51</v>
      </c>
      <c r="U30" t="s">
        <v>51</v>
      </c>
      <c r="V30" t="s">
        <v>51</v>
      </c>
      <c r="W30" t="s">
        <v>51</v>
      </c>
      <c r="X30" t="s">
        <v>51</v>
      </c>
      <c r="Y30" t="s">
        <v>51</v>
      </c>
      <c r="Z30" t="s">
        <v>51</v>
      </c>
      <c r="AA30" t="s">
        <v>51</v>
      </c>
      <c r="AB30" t="s">
        <v>51</v>
      </c>
      <c r="AC30" t="s">
        <v>51</v>
      </c>
      <c r="AD30" t="s">
        <v>51</v>
      </c>
      <c r="AE30" t="s">
        <v>51</v>
      </c>
      <c r="AF30" t="s">
        <v>51</v>
      </c>
      <c r="AG30" t="s">
        <v>51</v>
      </c>
      <c r="AH30" t="s">
        <v>51</v>
      </c>
      <c r="AI30" t="s">
        <v>51</v>
      </c>
      <c r="AJ30" t="s">
        <v>51</v>
      </c>
      <c r="AK30" t="s">
        <v>51</v>
      </c>
      <c r="AL30" t="s">
        <v>51</v>
      </c>
      <c r="AM30" t="s">
        <v>51</v>
      </c>
      <c r="AN30" t="s">
        <v>51</v>
      </c>
      <c r="AO30" t="s">
        <v>51</v>
      </c>
      <c r="AP30">
        <v>89</v>
      </c>
      <c r="AQ30" t="s">
        <v>51</v>
      </c>
      <c r="AR30" t="s">
        <v>51</v>
      </c>
      <c r="AS30">
        <f t="shared" si="5"/>
        <v>4</v>
      </c>
      <c r="AT30">
        <f t="shared" si="6"/>
        <v>4</v>
      </c>
      <c r="AU30">
        <f t="shared" si="7"/>
        <v>4</v>
      </c>
      <c r="AV30">
        <f t="shared" si="8"/>
        <v>4</v>
      </c>
      <c r="AW30">
        <f t="shared" si="9"/>
        <v>4</v>
      </c>
      <c r="AX30">
        <f t="shared" si="10"/>
        <v>4</v>
      </c>
      <c r="AY30">
        <f t="shared" si="11"/>
        <v>4</v>
      </c>
      <c r="AZ30">
        <f t="shared" si="12"/>
        <v>4</v>
      </c>
      <c r="BA30">
        <f t="shared" si="13"/>
        <v>4</v>
      </c>
      <c r="BB30">
        <f t="shared" si="14"/>
        <v>9</v>
      </c>
      <c r="BC30">
        <f t="shared" si="15"/>
        <v>0</v>
      </c>
      <c r="BD30" t="str">
        <f t="shared" si="2"/>
        <v/>
      </c>
      <c r="BE30" t="str">
        <f t="shared" si="3"/>
        <v/>
      </c>
      <c r="BF30" t="str">
        <f t="shared" si="4"/>
        <v/>
      </c>
    </row>
    <row r="31" spans="1:58" x14ac:dyDescent="0.35">
      <c r="A31" t="s">
        <v>369</v>
      </c>
      <c r="B31" s="10" t="s">
        <v>370</v>
      </c>
      <c r="C31" t="s">
        <v>371</v>
      </c>
      <c r="D31" t="s">
        <v>49</v>
      </c>
      <c r="E31">
        <v>19</v>
      </c>
      <c r="F31" t="s">
        <v>50</v>
      </c>
      <c r="G31">
        <v>10235</v>
      </c>
      <c r="H31">
        <v>19</v>
      </c>
      <c r="I31">
        <v>25</v>
      </c>
      <c r="J31" t="s">
        <v>51</v>
      </c>
      <c r="K31" t="s">
        <v>51</v>
      </c>
      <c r="L31" t="s">
        <v>51</v>
      </c>
      <c r="M31" t="s">
        <v>51</v>
      </c>
      <c r="N31" t="s">
        <v>51</v>
      </c>
      <c r="O31" t="s">
        <v>51</v>
      </c>
      <c r="P31" t="s">
        <v>51</v>
      </c>
      <c r="Q31" t="s">
        <v>51</v>
      </c>
      <c r="R31" t="s">
        <v>51</v>
      </c>
      <c r="S31" t="s">
        <v>51</v>
      </c>
      <c r="T31" t="s">
        <v>51</v>
      </c>
      <c r="U31" t="s">
        <v>51</v>
      </c>
      <c r="V31" t="s">
        <v>51</v>
      </c>
      <c r="W31" t="s">
        <v>372</v>
      </c>
      <c r="X31" t="s">
        <v>51</v>
      </c>
      <c r="Y31" t="s">
        <v>51</v>
      </c>
      <c r="Z31" t="s">
        <v>51</v>
      </c>
      <c r="AA31" t="s">
        <v>51</v>
      </c>
      <c r="AB31" t="s">
        <v>51</v>
      </c>
      <c r="AC31" t="s">
        <v>373</v>
      </c>
      <c r="AD31" t="s">
        <v>51</v>
      </c>
      <c r="AE31" t="s">
        <v>374</v>
      </c>
      <c r="AF31" t="s">
        <v>375</v>
      </c>
      <c r="AG31" t="s">
        <v>376</v>
      </c>
      <c r="AH31">
        <v>2</v>
      </c>
      <c r="AI31" t="s">
        <v>51</v>
      </c>
      <c r="AJ31" t="s">
        <v>51</v>
      </c>
      <c r="AK31" t="s">
        <v>377</v>
      </c>
      <c r="AL31" t="s">
        <v>51</v>
      </c>
      <c r="AM31" t="s">
        <v>378</v>
      </c>
      <c r="AN31" t="s">
        <v>51</v>
      </c>
      <c r="AO31" t="s">
        <v>379</v>
      </c>
      <c r="AP31">
        <v>492</v>
      </c>
      <c r="AQ31" t="s">
        <v>380</v>
      </c>
      <c r="AR31" t="s">
        <v>83</v>
      </c>
      <c r="AS31">
        <f t="shared" si="5"/>
        <v>4</v>
      </c>
      <c r="AT31">
        <f t="shared" si="6"/>
        <v>84</v>
      </c>
      <c r="AU31">
        <f t="shared" si="7"/>
        <v>4</v>
      </c>
      <c r="AV31">
        <f t="shared" si="8"/>
        <v>4</v>
      </c>
      <c r="AW31">
        <f t="shared" si="9"/>
        <v>4</v>
      </c>
      <c r="AX31">
        <f t="shared" si="10"/>
        <v>4</v>
      </c>
      <c r="AY31">
        <f t="shared" si="11"/>
        <v>4</v>
      </c>
      <c r="AZ31">
        <f t="shared" si="12"/>
        <v>173</v>
      </c>
      <c r="BA31">
        <f t="shared" si="13"/>
        <v>4</v>
      </c>
      <c r="BB31">
        <f t="shared" si="14"/>
        <v>7</v>
      </c>
      <c r="BC31">
        <f t="shared" si="15"/>
        <v>2</v>
      </c>
      <c r="BD31">
        <f t="shared" si="2"/>
        <v>4.0650406504065045E-3</v>
      </c>
      <c r="BE31" t="str">
        <f t="shared" si="3"/>
        <v/>
      </c>
      <c r="BF31" t="str">
        <f t="shared" si="4"/>
        <v/>
      </c>
    </row>
    <row r="32" spans="1:58" hidden="1" x14ac:dyDescent="0.35">
      <c r="A32" t="s">
        <v>357</v>
      </c>
      <c r="B32" s="10" t="s">
        <v>358</v>
      </c>
      <c r="C32" t="s">
        <v>381</v>
      </c>
      <c r="D32" t="s">
        <v>85</v>
      </c>
      <c r="E32">
        <v>589</v>
      </c>
      <c r="F32" t="s">
        <v>86</v>
      </c>
      <c r="G32">
        <v>10237</v>
      </c>
      <c r="H32">
        <v>589</v>
      </c>
      <c r="I32">
        <v>25</v>
      </c>
      <c r="J32" t="s">
        <v>51</v>
      </c>
      <c r="K32" t="s">
        <v>51</v>
      </c>
      <c r="L32" t="s">
        <v>51</v>
      </c>
      <c r="M32" t="s">
        <v>51</v>
      </c>
      <c r="N32" t="s">
        <v>51</v>
      </c>
      <c r="O32" t="s">
        <v>51</v>
      </c>
      <c r="P32" t="s">
        <v>51</v>
      </c>
      <c r="Q32" t="s">
        <v>51</v>
      </c>
      <c r="R32" t="s">
        <v>51</v>
      </c>
      <c r="S32" t="s">
        <v>51</v>
      </c>
      <c r="T32" t="s">
        <v>51</v>
      </c>
      <c r="U32" t="s">
        <v>51</v>
      </c>
      <c r="V32" t="s">
        <v>51</v>
      </c>
      <c r="W32" t="s">
        <v>51</v>
      </c>
      <c r="X32" t="s">
        <v>51</v>
      </c>
      <c r="Y32" t="s">
        <v>51</v>
      </c>
      <c r="Z32" t="s">
        <v>51</v>
      </c>
      <c r="AA32" t="s">
        <v>51</v>
      </c>
      <c r="AB32" t="s">
        <v>51</v>
      </c>
      <c r="AC32" t="s">
        <v>51</v>
      </c>
      <c r="AD32" t="s">
        <v>51</v>
      </c>
      <c r="AE32" t="s">
        <v>51</v>
      </c>
      <c r="AF32" t="s">
        <v>51</v>
      </c>
      <c r="AG32" t="s">
        <v>51</v>
      </c>
      <c r="AH32" t="s">
        <v>51</v>
      </c>
      <c r="AI32" t="s">
        <v>51</v>
      </c>
      <c r="AJ32" t="s">
        <v>51</v>
      </c>
      <c r="AK32" t="s">
        <v>51</v>
      </c>
      <c r="AL32" t="s">
        <v>51</v>
      </c>
      <c r="AM32" t="s">
        <v>51</v>
      </c>
      <c r="AN32" t="s">
        <v>51</v>
      </c>
      <c r="AO32" t="s">
        <v>51</v>
      </c>
      <c r="AP32" t="s">
        <v>51</v>
      </c>
      <c r="AQ32" t="s">
        <v>51</v>
      </c>
      <c r="AR32" t="s">
        <v>51</v>
      </c>
      <c r="AS32">
        <f t="shared" si="5"/>
        <v>4</v>
      </c>
      <c r="AT32">
        <f t="shared" si="6"/>
        <v>4</v>
      </c>
      <c r="AU32">
        <f t="shared" si="7"/>
        <v>4</v>
      </c>
      <c r="AV32">
        <f t="shared" si="8"/>
        <v>4</v>
      </c>
      <c r="AW32">
        <f t="shared" si="9"/>
        <v>4</v>
      </c>
      <c r="AX32">
        <f t="shared" si="10"/>
        <v>4</v>
      </c>
      <c r="AY32">
        <f t="shared" si="11"/>
        <v>4</v>
      </c>
      <c r="AZ32">
        <f t="shared" si="12"/>
        <v>4</v>
      </c>
      <c r="BA32">
        <f t="shared" si="13"/>
        <v>4</v>
      </c>
      <c r="BB32">
        <f t="shared" si="14"/>
        <v>9</v>
      </c>
      <c r="BC32">
        <f t="shared" si="15"/>
        <v>0</v>
      </c>
      <c r="BD32" t="str">
        <f t="shared" si="2"/>
        <v/>
      </c>
      <c r="BE32" t="str">
        <f t="shared" si="3"/>
        <v/>
      </c>
      <c r="BF32" t="str">
        <f t="shared" si="4"/>
        <v/>
      </c>
    </row>
    <row r="33" spans="1:58" x14ac:dyDescent="0.35">
      <c r="A33" t="s">
        <v>382</v>
      </c>
      <c r="B33" s="10" t="s">
        <v>383</v>
      </c>
      <c r="C33" t="s">
        <v>384</v>
      </c>
      <c r="D33" t="s">
        <v>49</v>
      </c>
      <c r="E33">
        <v>412</v>
      </c>
      <c r="F33" t="s">
        <v>50</v>
      </c>
      <c r="G33">
        <v>10239</v>
      </c>
      <c r="H33">
        <v>412</v>
      </c>
      <c r="I33">
        <v>25</v>
      </c>
      <c r="J33" t="s">
        <v>51</v>
      </c>
      <c r="K33" t="s">
        <v>51</v>
      </c>
      <c r="L33" t="s">
        <v>51</v>
      </c>
      <c r="M33" t="s">
        <v>51</v>
      </c>
      <c r="N33" t="s">
        <v>51</v>
      </c>
      <c r="O33" t="s">
        <v>51</v>
      </c>
      <c r="P33" t="s">
        <v>51</v>
      </c>
      <c r="Q33" t="s">
        <v>51</v>
      </c>
      <c r="R33" t="s">
        <v>51</v>
      </c>
      <c r="S33" t="s">
        <v>51</v>
      </c>
      <c r="T33" t="s">
        <v>51</v>
      </c>
      <c r="U33" t="s">
        <v>51</v>
      </c>
      <c r="V33" t="s">
        <v>51</v>
      </c>
      <c r="W33" t="s">
        <v>51</v>
      </c>
      <c r="X33" t="s">
        <v>51</v>
      </c>
      <c r="Y33" t="s">
        <v>51</v>
      </c>
      <c r="Z33" t="s">
        <v>51</v>
      </c>
      <c r="AA33" t="s">
        <v>51</v>
      </c>
      <c r="AB33" t="s">
        <v>385</v>
      </c>
      <c r="AC33" t="s">
        <v>386</v>
      </c>
      <c r="AD33" t="s">
        <v>51</v>
      </c>
      <c r="AE33" t="s">
        <v>387</v>
      </c>
      <c r="AF33" t="s">
        <v>388</v>
      </c>
      <c r="AG33" t="s">
        <v>389</v>
      </c>
      <c r="AH33">
        <v>3</v>
      </c>
      <c r="AI33">
        <v>5</v>
      </c>
      <c r="AJ33">
        <v>3</v>
      </c>
      <c r="AK33" t="s">
        <v>51</v>
      </c>
      <c r="AL33" t="s">
        <v>51</v>
      </c>
      <c r="AM33" t="s">
        <v>390</v>
      </c>
      <c r="AN33" t="s">
        <v>51</v>
      </c>
      <c r="AO33" t="s">
        <v>391</v>
      </c>
      <c r="AP33">
        <v>83</v>
      </c>
      <c r="AQ33" t="s">
        <v>392</v>
      </c>
      <c r="AR33" t="s">
        <v>119</v>
      </c>
      <c r="AS33">
        <f t="shared" si="5"/>
        <v>4</v>
      </c>
      <c r="AT33">
        <f t="shared" si="6"/>
        <v>4</v>
      </c>
      <c r="AU33">
        <f t="shared" si="7"/>
        <v>4</v>
      </c>
      <c r="AV33">
        <f t="shared" si="8"/>
        <v>4</v>
      </c>
      <c r="AW33">
        <f t="shared" si="9"/>
        <v>4</v>
      </c>
      <c r="AX33">
        <f t="shared" si="10"/>
        <v>4</v>
      </c>
      <c r="AY33">
        <f t="shared" si="11"/>
        <v>73</v>
      </c>
      <c r="AZ33">
        <f t="shared" si="12"/>
        <v>64</v>
      </c>
      <c r="BA33">
        <f t="shared" si="13"/>
        <v>4</v>
      </c>
      <c r="BB33">
        <f t="shared" si="14"/>
        <v>7</v>
      </c>
      <c r="BC33">
        <f t="shared" si="15"/>
        <v>11</v>
      </c>
      <c r="BD33">
        <f t="shared" si="2"/>
        <v>3.614457831325301E-2</v>
      </c>
      <c r="BE33">
        <f t="shared" si="3"/>
        <v>6.0240963855421686E-2</v>
      </c>
      <c r="BF33">
        <f t="shared" si="4"/>
        <v>3.614457831325301E-2</v>
      </c>
    </row>
    <row r="34" spans="1:58" hidden="1" x14ac:dyDescent="0.35">
      <c r="A34" t="s">
        <v>393</v>
      </c>
      <c r="B34" s="10" t="s">
        <v>394</v>
      </c>
      <c r="C34" t="s">
        <v>395</v>
      </c>
      <c r="D34" t="s">
        <v>49</v>
      </c>
      <c r="E34">
        <v>382</v>
      </c>
      <c r="F34" t="s">
        <v>50</v>
      </c>
      <c r="G34">
        <v>10240</v>
      </c>
      <c r="H34">
        <v>382</v>
      </c>
      <c r="I34">
        <v>25</v>
      </c>
      <c r="J34" t="s">
        <v>51</v>
      </c>
      <c r="K34" t="s">
        <v>51</v>
      </c>
      <c r="L34" t="s">
        <v>51</v>
      </c>
      <c r="M34" t="s">
        <v>51</v>
      </c>
      <c r="N34" t="s">
        <v>51</v>
      </c>
      <c r="O34" t="s">
        <v>51</v>
      </c>
      <c r="P34" t="s">
        <v>51</v>
      </c>
      <c r="Q34" t="s">
        <v>51</v>
      </c>
      <c r="R34" t="s">
        <v>51</v>
      </c>
      <c r="S34" t="s">
        <v>51</v>
      </c>
      <c r="T34" t="s">
        <v>51</v>
      </c>
      <c r="U34" t="s">
        <v>51</v>
      </c>
      <c r="V34" t="s">
        <v>51</v>
      </c>
      <c r="W34" t="s">
        <v>51</v>
      </c>
      <c r="X34" t="s">
        <v>51</v>
      </c>
      <c r="Y34" t="s">
        <v>51</v>
      </c>
      <c r="Z34" t="s">
        <v>51</v>
      </c>
      <c r="AA34" t="s">
        <v>51</v>
      </c>
      <c r="AB34" t="s">
        <v>51</v>
      </c>
      <c r="AC34" t="s">
        <v>51</v>
      </c>
      <c r="AD34" t="s">
        <v>51</v>
      </c>
      <c r="AE34" t="s">
        <v>51</v>
      </c>
      <c r="AF34" t="s">
        <v>51</v>
      </c>
      <c r="AG34" t="s">
        <v>396</v>
      </c>
      <c r="AH34">
        <v>2</v>
      </c>
      <c r="AI34">
        <v>10</v>
      </c>
      <c r="AJ34">
        <v>35</v>
      </c>
      <c r="AK34" t="s">
        <v>51</v>
      </c>
      <c r="AL34" t="s">
        <v>51</v>
      </c>
      <c r="AM34" t="s">
        <v>51</v>
      </c>
      <c r="AN34" t="s">
        <v>51</v>
      </c>
      <c r="AO34" t="s">
        <v>397</v>
      </c>
      <c r="AP34">
        <v>210</v>
      </c>
      <c r="AQ34" t="s">
        <v>398</v>
      </c>
      <c r="AR34" t="s">
        <v>83</v>
      </c>
      <c r="AS34">
        <f t="shared" si="5"/>
        <v>4</v>
      </c>
      <c r="AT34">
        <f t="shared" si="6"/>
        <v>4</v>
      </c>
      <c r="AU34">
        <f t="shared" si="7"/>
        <v>4</v>
      </c>
      <c r="AV34">
        <f t="shared" si="8"/>
        <v>4</v>
      </c>
      <c r="AW34">
        <f t="shared" si="9"/>
        <v>4</v>
      </c>
      <c r="AX34">
        <f t="shared" si="10"/>
        <v>4</v>
      </c>
      <c r="AY34">
        <f t="shared" si="11"/>
        <v>4</v>
      </c>
      <c r="AZ34">
        <f t="shared" si="12"/>
        <v>4</v>
      </c>
      <c r="BA34">
        <f t="shared" si="13"/>
        <v>4</v>
      </c>
      <c r="BB34">
        <f t="shared" si="14"/>
        <v>9</v>
      </c>
      <c r="BC34">
        <f t="shared" si="15"/>
        <v>47</v>
      </c>
      <c r="BD34">
        <f t="shared" si="2"/>
        <v>9.5238095238095247E-3</v>
      </c>
      <c r="BE34">
        <f t="shared" si="3"/>
        <v>4.7619047619047616E-2</v>
      </c>
      <c r="BF34">
        <f t="shared" si="4"/>
        <v>0.16666666666666666</v>
      </c>
    </row>
    <row r="35" spans="1:58" hidden="1" x14ac:dyDescent="0.35">
      <c r="A35" t="s">
        <v>399</v>
      </c>
      <c r="B35" s="10" t="s">
        <v>400</v>
      </c>
      <c r="C35" t="s">
        <v>401</v>
      </c>
      <c r="D35" t="s">
        <v>49</v>
      </c>
      <c r="E35">
        <v>391</v>
      </c>
      <c r="F35" t="s">
        <v>50</v>
      </c>
      <c r="G35">
        <v>10241</v>
      </c>
      <c r="H35">
        <v>391</v>
      </c>
      <c r="I35">
        <v>25</v>
      </c>
      <c r="J35" t="s">
        <v>51</v>
      </c>
      <c r="K35" t="s">
        <v>51</v>
      </c>
      <c r="L35" t="s">
        <v>51</v>
      </c>
      <c r="M35" t="s">
        <v>51</v>
      </c>
      <c r="N35" t="s">
        <v>51</v>
      </c>
      <c r="O35" t="s">
        <v>51</v>
      </c>
      <c r="P35" t="s">
        <v>51</v>
      </c>
      <c r="Q35" t="s">
        <v>51</v>
      </c>
      <c r="R35" t="s">
        <v>51</v>
      </c>
      <c r="S35" t="s">
        <v>51</v>
      </c>
      <c r="T35" t="s">
        <v>51</v>
      </c>
      <c r="U35" t="s">
        <v>51</v>
      </c>
      <c r="V35" t="s">
        <v>51</v>
      </c>
      <c r="W35" t="s">
        <v>51</v>
      </c>
      <c r="X35" t="s">
        <v>51</v>
      </c>
      <c r="Y35" t="s">
        <v>51</v>
      </c>
      <c r="Z35" t="s">
        <v>51</v>
      </c>
      <c r="AA35" t="s">
        <v>51</v>
      </c>
      <c r="AB35" t="s">
        <v>51</v>
      </c>
      <c r="AC35" t="s">
        <v>51</v>
      </c>
      <c r="AD35" t="s">
        <v>51</v>
      </c>
      <c r="AE35" t="s">
        <v>51</v>
      </c>
      <c r="AF35" t="s">
        <v>51</v>
      </c>
      <c r="AG35" t="s">
        <v>51</v>
      </c>
      <c r="AH35">
        <v>2</v>
      </c>
      <c r="AI35">
        <v>2</v>
      </c>
      <c r="AJ35">
        <v>2</v>
      </c>
      <c r="AK35" t="s">
        <v>402</v>
      </c>
      <c r="AL35" t="s">
        <v>51</v>
      </c>
      <c r="AM35" t="s">
        <v>403</v>
      </c>
      <c r="AN35" t="s">
        <v>51</v>
      </c>
      <c r="AO35" t="s">
        <v>404</v>
      </c>
      <c r="AP35">
        <v>68</v>
      </c>
      <c r="AQ35" t="s">
        <v>51</v>
      </c>
      <c r="AR35" t="s">
        <v>119</v>
      </c>
      <c r="AS35">
        <f t="shared" si="5"/>
        <v>4</v>
      </c>
      <c r="AT35">
        <f t="shared" si="6"/>
        <v>4</v>
      </c>
      <c r="AU35">
        <f t="shared" si="7"/>
        <v>4</v>
      </c>
      <c r="AV35">
        <f t="shared" si="8"/>
        <v>4</v>
      </c>
      <c r="AW35">
        <f t="shared" si="9"/>
        <v>4</v>
      </c>
      <c r="AX35">
        <f t="shared" si="10"/>
        <v>4</v>
      </c>
      <c r="AY35">
        <f t="shared" si="11"/>
        <v>4</v>
      </c>
      <c r="AZ35">
        <f t="shared" si="12"/>
        <v>4</v>
      </c>
      <c r="BA35">
        <f t="shared" si="13"/>
        <v>4</v>
      </c>
      <c r="BB35">
        <f t="shared" si="14"/>
        <v>9</v>
      </c>
      <c r="BC35">
        <f t="shared" si="15"/>
        <v>6</v>
      </c>
      <c r="BD35">
        <f t="shared" si="2"/>
        <v>2.9411764705882353E-2</v>
      </c>
      <c r="BE35">
        <f t="shared" si="3"/>
        <v>2.9411764705882353E-2</v>
      </c>
      <c r="BF35">
        <f t="shared" si="4"/>
        <v>2.9411764705882353E-2</v>
      </c>
    </row>
    <row r="36" spans="1:58" hidden="1" x14ac:dyDescent="0.35">
      <c r="A36" t="s">
        <v>405</v>
      </c>
      <c r="B36" s="10" t="s">
        <v>406</v>
      </c>
      <c r="C36" t="s">
        <v>407</v>
      </c>
      <c r="D36" t="s">
        <v>49</v>
      </c>
      <c r="E36">
        <v>26</v>
      </c>
      <c r="F36" t="s">
        <v>50</v>
      </c>
      <c r="G36">
        <v>10242</v>
      </c>
      <c r="H36">
        <v>26</v>
      </c>
      <c r="I36">
        <v>25</v>
      </c>
      <c r="J36" t="s">
        <v>51</v>
      </c>
      <c r="K36" t="s">
        <v>51</v>
      </c>
      <c r="L36" t="s">
        <v>51</v>
      </c>
      <c r="M36" t="s">
        <v>51</v>
      </c>
      <c r="N36" t="s">
        <v>51</v>
      </c>
      <c r="O36" t="s">
        <v>51</v>
      </c>
      <c r="P36" t="s">
        <v>51</v>
      </c>
      <c r="Q36" t="s">
        <v>51</v>
      </c>
      <c r="R36" t="s">
        <v>51</v>
      </c>
      <c r="S36" t="s">
        <v>51</v>
      </c>
      <c r="T36" t="s">
        <v>51</v>
      </c>
      <c r="U36" t="s">
        <v>51</v>
      </c>
      <c r="V36" t="s">
        <v>51</v>
      </c>
      <c r="W36" t="s">
        <v>51</v>
      </c>
      <c r="X36" t="s">
        <v>51</v>
      </c>
      <c r="Y36" t="s">
        <v>51</v>
      </c>
      <c r="Z36" t="s">
        <v>51</v>
      </c>
      <c r="AA36" t="s">
        <v>51</v>
      </c>
      <c r="AB36" t="s">
        <v>51</v>
      </c>
      <c r="AC36" t="s">
        <v>51</v>
      </c>
      <c r="AD36" t="s">
        <v>51</v>
      </c>
      <c r="AE36" t="s">
        <v>51</v>
      </c>
      <c r="AF36" t="s">
        <v>51</v>
      </c>
      <c r="AG36" t="s">
        <v>408</v>
      </c>
      <c r="AH36">
        <v>7</v>
      </c>
      <c r="AI36">
        <v>125</v>
      </c>
      <c r="AJ36">
        <v>125</v>
      </c>
      <c r="AK36" t="s">
        <v>51</v>
      </c>
      <c r="AL36" t="s">
        <v>51</v>
      </c>
      <c r="AM36" t="s">
        <v>409</v>
      </c>
      <c r="AN36" t="s">
        <v>51</v>
      </c>
      <c r="AO36" t="s">
        <v>410</v>
      </c>
      <c r="AP36">
        <v>221</v>
      </c>
      <c r="AQ36" t="s">
        <v>51</v>
      </c>
      <c r="AR36" t="s">
        <v>411</v>
      </c>
      <c r="AS36">
        <f t="shared" si="5"/>
        <v>4</v>
      </c>
      <c r="AT36">
        <f t="shared" si="6"/>
        <v>4</v>
      </c>
      <c r="AU36">
        <f t="shared" si="7"/>
        <v>4</v>
      </c>
      <c r="AV36">
        <f t="shared" si="8"/>
        <v>4</v>
      </c>
      <c r="AW36">
        <f t="shared" si="9"/>
        <v>4</v>
      </c>
      <c r="AX36">
        <f t="shared" si="10"/>
        <v>4</v>
      </c>
      <c r="AY36">
        <f t="shared" si="11"/>
        <v>4</v>
      </c>
      <c r="AZ36">
        <f t="shared" si="12"/>
        <v>4</v>
      </c>
      <c r="BA36">
        <f t="shared" si="13"/>
        <v>4</v>
      </c>
      <c r="BB36">
        <f t="shared" si="14"/>
        <v>9</v>
      </c>
      <c r="BC36">
        <f t="shared" si="15"/>
        <v>257</v>
      </c>
      <c r="BD36">
        <f t="shared" si="2"/>
        <v>3.1674208144796379E-2</v>
      </c>
      <c r="BE36">
        <f t="shared" si="3"/>
        <v>0.56561085972850678</v>
      </c>
      <c r="BF36">
        <f t="shared" si="4"/>
        <v>0.56561085972850678</v>
      </c>
    </row>
    <row r="37" spans="1:58" x14ac:dyDescent="0.35">
      <c r="A37" t="s">
        <v>412</v>
      </c>
      <c r="B37" s="10" t="s">
        <v>413</v>
      </c>
      <c r="C37" t="s">
        <v>414</v>
      </c>
      <c r="D37" t="s">
        <v>49</v>
      </c>
      <c r="E37">
        <v>94</v>
      </c>
      <c r="F37" t="s">
        <v>50</v>
      </c>
      <c r="G37">
        <v>10243</v>
      </c>
      <c r="H37">
        <v>94</v>
      </c>
      <c r="I37">
        <v>25</v>
      </c>
      <c r="J37" t="s">
        <v>51</v>
      </c>
      <c r="K37" t="s">
        <v>51</v>
      </c>
      <c r="L37" t="s">
        <v>51</v>
      </c>
      <c r="M37" t="s">
        <v>51</v>
      </c>
      <c r="N37" t="s">
        <v>51</v>
      </c>
      <c r="O37" t="s">
        <v>51</v>
      </c>
      <c r="P37" t="s">
        <v>51</v>
      </c>
      <c r="Q37" t="s">
        <v>51</v>
      </c>
      <c r="R37" t="s">
        <v>51</v>
      </c>
      <c r="S37" t="s">
        <v>51</v>
      </c>
      <c r="T37" t="s">
        <v>51</v>
      </c>
      <c r="U37" t="s">
        <v>51</v>
      </c>
      <c r="V37" t="s">
        <v>51</v>
      </c>
      <c r="W37" t="s">
        <v>415</v>
      </c>
      <c r="X37" t="s">
        <v>416</v>
      </c>
      <c r="Y37" t="s">
        <v>51</v>
      </c>
      <c r="Z37" t="s">
        <v>51</v>
      </c>
      <c r="AA37" t="s">
        <v>51</v>
      </c>
      <c r="AB37" t="s">
        <v>51</v>
      </c>
      <c r="AC37" t="s">
        <v>51</v>
      </c>
      <c r="AD37" t="s">
        <v>51</v>
      </c>
      <c r="AE37" t="s">
        <v>51</v>
      </c>
      <c r="AF37" t="s">
        <v>417</v>
      </c>
      <c r="AG37" t="s">
        <v>418</v>
      </c>
      <c r="AH37">
        <v>4</v>
      </c>
      <c r="AI37">
        <v>2</v>
      </c>
      <c r="AJ37" t="s">
        <v>51</v>
      </c>
      <c r="AK37" t="s">
        <v>51</v>
      </c>
      <c r="AL37" t="s">
        <v>51</v>
      </c>
      <c r="AM37" t="s">
        <v>419</v>
      </c>
      <c r="AN37" t="s">
        <v>51</v>
      </c>
      <c r="AO37" t="s">
        <v>420</v>
      </c>
      <c r="AP37">
        <v>311</v>
      </c>
      <c r="AQ37" t="s">
        <v>51</v>
      </c>
      <c r="AR37" t="s">
        <v>83</v>
      </c>
      <c r="AS37">
        <f t="shared" si="5"/>
        <v>4</v>
      </c>
      <c r="AT37">
        <f t="shared" si="6"/>
        <v>86</v>
      </c>
      <c r="AU37">
        <f t="shared" si="7"/>
        <v>235</v>
      </c>
      <c r="AV37">
        <f t="shared" si="8"/>
        <v>4</v>
      </c>
      <c r="AW37">
        <f t="shared" si="9"/>
        <v>4</v>
      </c>
      <c r="AX37">
        <f t="shared" si="10"/>
        <v>4</v>
      </c>
      <c r="AY37">
        <f t="shared" si="11"/>
        <v>4</v>
      </c>
      <c r="AZ37">
        <f t="shared" si="12"/>
        <v>4</v>
      </c>
      <c r="BA37">
        <f t="shared" si="13"/>
        <v>4</v>
      </c>
      <c r="BB37">
        <f t="shared" si="14"/>
        <v>7</v>
      </c>
      <c r="BC37">
        <f t="shared" si="15"/>
        <v>6</v>
      </c>
      <c r="BD37">
        <f t="shared" si="2"/>
        <v>1.2861736334405145E-2</v>
      </c>
      <c r="BE37">
        <f t="shared" si="3"/>
        <v>6.4308681672025723E-3</v>
      </c>
      <c r="BF37" t="str">
        <f t="shared" si="4"/>
        <v/>
      </c>
    </row>
    <row r="38" spans="1:58" x14ac:dyDescent="0.35">
      <c r="A38" t="s">
        <v>421</v>
      </c>
      <c r="B38" s="10" t="s">
        <v>422</v>
      </c>
      <c r="C38" t="s">
        <v>423</v>
      </c>
      <c r="D38" t="s">
        <v>49</v>
      </c>
      <c r="E38">
        <v>386</v>
      </c>
      <c r="F38" t="s">
        <v>50</v>
      </c>
      <c r="G38">
        <v>10244</v>
      </c>
      <c r="H38">
        <v>386</v>
      </c>
      <c r="I38">
        <v>25</v>
      </c>
      <c r="J38" t="s">
        <v>51</v>
      </c>
      <c r="K38" t="s">
        <v>51</v>
      </c>
      <c r="L38" t="s">
        <v>51</v>
      </c>
      <c r="M38" t="s">
        <v>51</v>
      </c>
      <c r="N38" t="s">
        <v>51</v>
      </c>
      <c r="O38" t="s">
        <v>51</v>
      </c>
      <c r="P38" t="s">
        <v>51</v>
      </c>
      <c r="Q38" t="s">
        <v>51</v>
      </c>
      <c r="R38" t="s">
        <v>51</v>
      </c>
      <c r="S38" t="s">
        <v>51</v>
      </c>
      <c r="T38" t="s">
        <v>51</v>
      </c>
      <c r="U38" t="s">
        <v>51</v>
      </c>
      <c r="V38" t="s">
        <v>51</v>
      </c>
      <c r="W38" t="s">
        <v>51</v>
      </c>
      <c r="X38" t="s">
        <v>51</v>
      </c>
      <c r="Y38" t="s">
        <v>51</v>
      </c>
      <c r="Z38" t="s">
        <v>424</v>
      </c>
      <c r="AA38" t="s">
        <v>51</v>
      </c>
      <c r="AB38" t="s">
        <v>51</v>
      </c>
      <c r="AC38" t="s">
        <v>425</v>
      </c>
      <c r="AD38" t="s">
        <v>51</v>
      </c>
      <c r="AE38" t="s">
        <v>51</v>
      </c>
      <c r="AF38" t="s">
        <v>51</v>
      </c>
      <c r="AG38" t="s">
        <v>51</v>
      </c>
      <c r="AH38" t="s">
        <v>51</v>
      </c>
      <c r="AI38" t="s">
        <v>51</v>
      </c>
      <c r="AJ38" t="s">
        <v>51</v>
      </c>
      <c r="AK38" t="s">
        <v>51</v>
      </c>
      <c r="AL38" t="s">
        <v>51</v>
      </c>
      <c r="AM38" t="s">
        <v>51</v>
      </c>
      <c r="AN38" t="s">
        <v>51</v>
      </c>
      <c r="AO38" t="s">
        <v>51</v>
      </c>
      <c r="AP38">
        <v>172</v>
      </c>
      <c r="AQ38" t="s">
        <v>51</v>
      </c>
      <c r="AR38" t="s">
        <v>426</v>
      </c>
      <c r="AS38">
        <f t="shared" si="5"/>
        <v>4</v>
      </c>
      <c r="AT38">
        <f t="shared" si="6"/>
        <v>4</v>
      </c>
      <c r="AU38">
        <f t="shared" si="7"/>
        <v>4</v>
      </c>
      <c r="AV38">
        <f t="shared" si="8"/>
        <v>4</v>
      </c>
      <c r="AW38">
        <f t="shared" si="9"/>
        <v>47</v>
      </c>
      <c r="AX38">
        <f t="shared" si="10"/>
        <v>4</v>
      </c>
      <c r="AY38">
        <f t="shared" si="11"/>
        <v>4</v>
      </c>
      <c r="AZ38">
        <f t="shared" si="12"/>
        <v>10</v>
      </c>
      <c r="BA38">
        <f t="shared" si="13"/>
        <v>4</v>
      </c>
      <c r="BB38">
        <f t="shared" si="14"/>
        <v>7</v>
      </c>
      <c r="BC38">
        <f t="shared" si="15"/>
        <v>0</v>
      </c>
      <c r="BD38" t="str">
        <f t="shared" si="2"/>
        <v/>
      </c>
      <c r="BE38" t="str">
        <f t="shared" si="3"/>
        <v/>
      </c>
      <c r="BF38" t="str">
        <f t="shared" si="4"/>
        <v/>
      </c>
    </row>
    <row r="39" spans="1:58" hidden="1" x14ac:dyDescent="0.35">
      <c r="A39" t="s">
        <v>427</v>
      </c>
      <c r="B39" s="10" t="s">
        <v>428</v>
      </c>
      <c r="C39" t="s">
        <v>429</v>
      </c>
      <c r="D39" t="s">
        <v>49</v>
      </c>
      <c r="E39">
        <v>82</v>
      </c>
      <c r="F39" t="s">
        <v>50</v>
      </c>
      <c r="G39">
        <v>10245</v>
      </c>
      <c r="H39">
        <v>82</v>
      </c>
      <c r="I39">
        <v>25</v>
      </c>
      <c r="J39" t="s">
        <v>51</v>
      </c>
      <c r="K39" t="s">
        <v>51</v>
      </c>
      <c r="L39" t="s">
        <v>51</v>
      </c>
      <c r="M39" t="s">
        <v>51</v>
      </c>
      <c r="N39" t="s">
        <v>51</v>
      </c>
      <c r="O39" t="s">
        <v>51</v>
      </c>
      <c r="P39" t="s">
        <v>51</v>
      </c>
      <c r="Q39" t="s">
        <v>51</v>
      </c>
      <c r="R39" t="s">
        <v>51</v>
      </c>
      <c r="S39" t="s">
        <v>51</v>
      </c>
      <c r="T39" t="s">
        <v>51</v>
      </c>
      <c r="U39" t="s">
        <v>51</v>
      </c>
      <c r="V39" t="s">
        <v>51</v>
      </c>
      <c r="W39" t="s">
        <v>51</v>
      </c>
      <c r="X39" t="s">
        <v>51</v>
      </c>
      <c r="Y39" t="s">
        <v>51</v>
      </c>
      <c r="Z39" t="s">
        <v>51</v>
      </c>
      <c r="AA39" t="s">
        <v>51</v>
      </c>
      <c r="AB39" t="s">
        <v>51</v>
      </c>
      <c r="AC39" t="s">
        <v>51</v>
      </c>
      <c r="AD39" t="s">
        <v>51</v>
      </c>
      <c r="AE39" t="s">
        <v>51</v>
      </c>
      <c r="AF39" t="s">
        <v>51</v>
      </c>
      <c r="AG39" t="s">
        <v>51</v>
      </c>
      <c r="AH39" t="s">
        <v>51</v>
      </c>
      <c r="AI39" t="s">
        <v>51</v>
      </c>
      <c r="AJ39" t="s">
        <v>51</v>
      </c>
      <c r="AK39" t="s">
        <v>51</v>
      </c>
      <c r="AL39" t="s">
        <v>51</v>
      </c>
      <c r="AM39" t="s">
        <v>51</v>
      </c>
      <c r="AN39" t="s">
        <v>51</v>
      </c>
      <c r="AO39" t="s">
        <v>51</v>
      </c>
      <c r="AP39" t="s">
        <v>51</v>
      </c>
      <c r="AQ39" t="s">
        <v>51</v>
      </c>
      <c r="AR39" t="s">
        <v>51</v>
      </c>
      <c r="AS39">
        <f t="shared" si="5"/>
        <v>4</v>
      </c>
      <c r="AT39">
        <f t="shared" si="6"/>
        <v>4</v>
      </c>
      <c r="AU39">
        <f t="shared" si="7"/>
        <v>4</v>
      </c>
      <c r="AV39">
        <f t="shared" si="8"/>
        <v>4</v>
      </c>
      <c r="AW39">
        <f t="shared" si="9"/>
        <v>4</v>
      </c>
      <c r="AX39">
        <f t="shared" si="10"/>
        <v>4</v>
      </c>
      <c r="AY39">
        <f t="shared" si="11"/>
        <v>4</v>
      </c>
      <c r="AZ39">
        <f t="shared" si="12"/>
        <v>4</v>
      </c>
      <c r="BA39">
        <f t="shared" si="13"/>
        <v>4</v>
      </c>
      <c r="BB39">
        <f t="shared" si="14"/>
        <v>9</v>
      </c>
      <c r="BC39">
        <f t="shared" si="15"/>
        <v>0</v>
      </c>
      <c r="BD39" t="str">
        <f t="shared" si="2"/>
        <v/>
      </c>
      <c r="BE39" t="str">
        <f t="shared" si="3"/>
        <v/>
      </c>
      <c r="BF39" t="str">
        <f t="shared" si="4"/>
        <v/>
      </c>
    </row>
    <row r="40" spans="1:58" hidden="1" x14ac:dyDescent="0.35">
      <c r="A40" t="s">
        <v>430</v>
      </c>
      <c r="B40" s="10" t="s">
        <v>431</v>
      </c>
      <c r="C40" t="s">
        <v>432</v>
      </c>
      <c r="D40" t="s">
        <v>49</v>
      </c>
      <c r="E40">
        <v>1054</v>
      </c>
      <c r="F40" t="s">
        <v>50</v>
      </c>
      <c r="G40">
        <v>10246</v>
      </c>
      <c r="H40">
        <v>1054</v>
      </c>
      <c r="I40">
        <v>25</v>
      </c>
      <c r="J40" t="s">
        <v>51</v>
      </c>
      <c r="K40" t="s">
        <v>51</v>
      </c>
      <c r="L40" t="s">
        <v>51</v>
      </c>
      <c r="M40" t="s">
        <v>51</v>
      </c>
      <c r="N40" t="s">
        <v>51</v>
      </c>
      <c r="O40" t="s">
        <v>51</v>
      </c>
      <c r="P40" t="s">
        <v>51</v>
      </c>
      <c r="Q40" t="s">
        <v>51</v>
      </c>
      <c r="R40" t="s">
        <v>51</v>
      </c>
      <c r="S40" t="s">
        <v>51</v>
      </c>
      <c r="T40" t="s">
        <v>51</v>
      </c>
      <c r="U40" t="s">
        <v>51</v>
      </c>
      <c r="V40" t="s">
        <v>51</v>
      </c>
      <c r="W40" t="s">
        <v>51</v>
      </c>
      <c r="X40" t="s">
        <v>51</v>
      </c>
      <c r="Y40" t="s">
        <v>51</v>
      </c>
      <c r="Z40" t="s">
        <v>51</v>
      </c>
      <c r="AA40" t="s">
        <v>51</v>
      </c>
      <c r="AB40" t="s">
        <v>51</v>
      </c>
      <c r="AC40" t="s">
        <v>51</v>
      </c>
      <c r="AD40" t="s">
        <v>51</v>
      </c>
      <c r="AE40" t="s">
        <v>51</v>
      </c>
      <c r="AF40" t="s">
        <v>51</v>
      </c>
      <c r="AG40" t="s">
        <v>433</v>
      </c>
      <c r="AH40">
        <v>3</v>
      </c>
      <c r="AI40">
        <v>10</v>
      </c>
      <c r="AJ40">
        <v>26</v>
      </c>
      <c r="AK40" t="s">
        <v>51</v>
      </c>
      <c r="AL40" t="s">
        <v>51</v>
      </c>
      <c r="AM40" t="s">
        <v>434</v>
      </c>
      <c r="AN40" t="s">
        <v>51</v>
      </c>
      <c r="AO40" t="s">
        <v>435</v>
      </c>
      <c r="AP40">
        <v>70</v>
      </c>
      <c r="AQ40" t="s">
        <v>51</v>
      </c>
      <c r="AR40" t="s">
        <v>51</v>
      </c>
      <c r="AS40">
        <f t="shared" si="5"/>
        <v>4</v>
      </c>
      <c r="AT40">
        <f t="shared" si="6"/>
        <v>4</v>
      </c>
      <c r="AU40">
        <f t="shared" si="7"/>
        <v>4</v>
      </c>
      <c r="AV40">
        <f t="shared" si="8"/>
        <v>4</v>
      </c>
      <c r="AW40">
        <f t="shared" si="9"/>
        <v>4</v>
      </c>
      <c r="AX40">
        <f t="shared" si="10"/>
        <v>4</v>
      </c>
      <c r="AY40">
        <f t="shared" si="11"/>
        <v>4</v>
      </c>
      <c r="AZ40">
        <f t="shared" si="12"/>
        <v>4</v>
      </c>
      <c r="BA40">
        <f t="shared" si="13"/>
        <v>4</v>
      </c>
      <c r="BB40">
        <f t="shared" si="14"/>
        <v>9</v>
      </c>
      <c r="BC40">
        <f t="shared" si="15"/>
        <v>39</v>
      </c>
      <c r="BD40">
        <f t="shared" si="2"/>
        <v>4.2857142857142858E-2</v>
      </c>
      <c r="BE40">
        <f t="shared" si="3"/>
        <v>0.14285714285714285</v>
      </c>
      <c r="BF40">
        <f t="shared" si="4"/>
        <v>0.37142857142857144</v>
      </c>
    </row>
    <row r="41" spans="1:58" x14ac:dyDescent="0.35">
      <c r="A41" t="s">
        <v>436</v>
      </c>
      <c r="B41" s="10" t="s">
        <v>437</v>
      </c>
      <c r="C41" t="s">
        <v>438</v>
      </c>
      <c r="D41" t="s">
        <v>49</v>
      </c>
      <c r="E41">
        <v>20</v>
      </c>
      <c r="F41" t="s">
        <v>50</v>
      </c>
      <c r="G41">
        <v>10247</v>
      </c>
      <c r="H41">
        <v>20</v>
      </c>
      <c r="I41">
        <v>25</v>
      </c>
      <c r="J41" t="s">
        <v>51</v>
      </c>
      <c r="K41" t="s">
        <v>51</v>
      </c>
      <c r="L41" t="s">
        <v>51</v>
      </c>
      <c r="M41" t="s">
        <v>51</v>
      </c>
      <c r="N41" t="s">
        <v>51</v>
      </c>
      <c r="O41" t="s">
        <v>51</v>
      </c>
      <c r="P41" t="s">
        <v>51</v>
      </c>
      <c r="Q41" t="s">
        <v>51</v>
      </c>
      <c r="R41" t="s">
        <v>51</v>
      </c>
      <c r="S41" t="s">
        <v>51</v>
      </c>
      <c r="T41" t="s">
        <v>51</v>
      </c>
      <c r="U41" t="s">
        <v>51</v>
      </c>
      <c r="V41" t="s">
        <v>51</v>
      </c>
      <c r="W41" t="s">
        <v>51</v>
      </c>
      <c r="X41" t="s">
        <v>439</v>
      </c>
      <c r="Y41" t="s">
        <v>440</v>
      </c>
      <c r="Z41" t="s">
        <v>441</v>
      </c>
      <c r="AA41" t="s">
        <v>442</v>
      </c>
      <c r="AB41" t="s">
        <v>443</v>
      </c>
      <c r="AC41" t="s">
        <v>51</v>
      </c>
      <c r="AD41" t="s">
        <v>51</v>
      </c>
      <c r="AE41" t="s">
        <v>444</v>
      </c>
      <c r="AF41" t="s">
        <v>445</v>
      </c>
      <c r="AG41" t="s">
        <v>446</v>
      </c>
      <c r="AH41">
        <v>7</v>
      </c>
      <c r="AI41">
        <v>2</v>
      </c>
      <c r="AJ41">
        <v>6</v>
      </c>
      <c r="AK41" t="s">
        <v>51</v>
      </c>
      <c r="AL41" t="s">
        <v>51</v>
      </c>
      <c r="AM41" t="s">
        <v>447</v>
      </c>
      <c r="AN41" t="s">
        <v>51</v>
      </c>
      <c r="AO41" t="s">
        <v>448</v>
      </c>
      <c r="AP41">
        <v>783</v>
      </c>
      <c r="AQ41" t="s">
        <v>94</v>
      </c>
      <c r="AR41" t="s">
        <v>83</v>
      </c>
      <c r="AS41">
        <f t="shared" si="5"/>
        <v>4</v>
      </c>
      <c r="AT41">
        <f t="shared" si="6"/>
        <v>4</v>
      </c>
      <c r="AU41">
        <f t="shared" si="7"/>
        <v>45</v>
      </c>
      <c r="AV41">
        <f t="shared" si="8"/>
        <v>40</v>
      </c>
      <c r="AW41">
        <f t="shared" si="9"/>
        <v>60</v>
      </c>
      <c r="AX41">
        <f t="shared" si="10"/>
        <v>52</v>
      </c>
      <c r="AY41">
        <f t="shared" si="11"/>
        <v>27</v>
      </c>
      <c r="AZ41">
        <f t="shared" si="12"/>
        <v>4</v>
      </c>
      <c r="BA41">
        <f t="shared" si="13"/>
        <v>4</v>
      </c>
      <c r="BB41">
        <f t="shared" si="14"/>
        <v>4</v>
      </c>
      <c r="BC41">
        <f t="shared" si="15"/>
        <v>15</v>
      </c>
      <c r="BD41">
        <f t="shared" si="2"/>
        <v>8.9399744572158362E-3</v>
      </c>
      <c r="BE41">
        <f t="shared" si="3"/>
        <v>2.554278416347382E-3</v>
      </c>
      <c r="BF41">
        <f t="shared" si="4"/>
        <v>7.6628352490421452E-3</v>
      </c>
    </row>
    <row r="42" spans="1:58" x14ac:dyDescent="0.35">
      <c r="A42" t="s">
        <v>449</v>
      </c>
      <c r="B42" s="10" t="s">
        <v>450</v>
      </c>
      <c r="C42" t="s">
        <v>451</v>
      </c>
      <c r="D42" t="s">
        <v>49</v>
      </c>
      <c r="E42">
        <v>52</v>
      </c>
      <c r="F42" t="s">
        <v>50</v>
      </c>
      <c r="G42">
        <v>11218</v>
      </c>
      <c r="H42">
        <v>52</v>
      </c>
      <c r="I42">
        <v>25</v>
      </c>
      <c r="J42" t="s">
        <v>51</v>
      </c>
      <c r="K42" t="s">
        <v>51</v>
      </c>
      <c r="L42" t="s">
        <v>51</v>
      </c>
      <c r="M42" t="s">
        <v>51</v>
      </c>
      <c r="N42" t="s">
        <v>51</v>
      </c>
      <c r="O42" t="s">
        <v>51</v>
      </c>
      <c r="P42" t="s">
        <v>51</v>
      </c>
      <c r="Q42" t="s">
        <v>51</v>
      </c>
      <c r="R42" t="s">
        <v>51</v>
      </c>
      <c r="S42" t="s">
        <v>51</v>
      </c>
      <c r="T42" t="s">
        <v>51</v>
      </c>
      <c r="U42" t="s">
        <v>51</v>
      </c>
      <c r="V42" t="s">
        <v>51</v>
      </c>
      <c r="W42" t="s">
        <v>51</v>
      </c>
      <c r="X42" t="s">
        <v>51</v>
      </c>
      <c r="Y42" t="s">
        <v>51</v>
      </c>
      <c r="Z42" t="s">
        <v>51</v>
      </c>
      <c r="AA42" t="s">
        <v>51</v>
      </c>
      <c r="AB42" t="s">
        <v>452</v>
      </c>
      <c r="AC42" t="s">
        <v>453</v>
      </c>
      <c r="AD42" t="s">
        <v>51</v>
      </c>
      <c r="AE42" t="s">
        <v>454</v>
      </c>
      <c r="AF42" t="s">
        <v>51</v>
      </c>
      <c r="AG42" t="s">
        <v>51</v>
      </c>
      <c r="AH42">
        <v>19</v>
      </c>
      <c r="AI42" t="s">
        <v>51</v>
      </c>
      <c r="AJ42">
        <v>29</v>
      </c>
      <c r="AK42" t="s">
        <v>51</v>
      </c>
      <c r="AL42" t="s">
        <v>51</v>
      </c>
      <c r="AM42" t="s">
        <v>455</v>
      </c>
      <c r="AN42" t="s">
        <v>51</v>
      </c>
      <c r="AO42" t="s">
        <v>456</v>
      </c>
      <c r="AP42">
        <v>128</v>
      </c>
      <c r="AQ42" t="s">
        <v>51</v>
      </c>
      <c r="AR42" t="s">
        <v>83</v>
      </c>
      <c r="AS42">
        <f t="shared" si="5"/>
        <v>4</v>
      </c>
      <c r="AT42">
        <f t="shared" si="6"/>
        <v>4</v>
      </c>
      <c r="AU42">
        <f t="shared" si="7"/>
        <v>4</v>
      </c>
      <c r="AV42">
        <f t="shared" si="8"/>
        <v>4</v>
      </c>
      <c r="AW42">
        <f t="shared" si="9"/>
        <v>4</v>
      </c>
      <c r="AX42">
        <f t="shared" si="10"/>
        <v>4</v>
      </c>
      <c r="AY42">
        <f t="shared" si="11"/>
        <v>26</v>
      </c>
      <c r="AZ42">
        <f t="shared" si="12"/>
        <v>19</v>
      </c>
      <c r="BA42">
        <f t="shared" si="13"/>
        <v>4</v>
      </c>
      <c r="BB42">
        <f t="shared" si="14"/>
        <v>7</v>
      </c>
      <c r="BC42">
        <f t="shared" si="15"/>
        <v>48</v>
      </c>
      <c r="BD42">
        <f t="shared" si="2"/>
        <v>0.1484375</v>
      </c>
      <c r="BE42" t="str">
        <f t="shared" si="3"/>
        <v/>
      </c>
      <c r="BF42">
        <f t="shared" si="4"/>
        <v>0.2265625</v>
      </c>
    </row>
    <row r="43" spans="1:58" hidden="1" x14ac:dyDescent="0.35">
      <c r="A43" t="s">
        <v>211</v>
      </c>
      <c r="B43" s="10" t="s">
        <v>212</v>
      </c>
      <c r="C43" t="s">
        <v>457</v>
      </c>
      <c r="D43" t="s">
        <v>85</v>
      </c>
      <c r="E43">
        <v>31</v>
      </c>
      <c r="F43" t="s">
        <v>90</v>
      </c>
      <c r="G43">
        <v>11224</v>
      </c>
      <c r="H43">
        <v>31</v>
      </c>
      <c r="I43">
        <v>25</v>
      </c>
      <c r="J43" t="s">
        <v>51</v>
      </c>
      <c r="K43" t="s">
        <v>51</v>
      </c>
      <c r="L43" t="s">
        <v>51</v>
      </c>
      <c r="M43" t="s">
        <v>51</v>
      </c>
      <c r="N43" t="s">
        <v>51</v>
      </c>
      <c r="O43" t="s">
        <v>51</v>
      </c>
      <c r="P43" t="s">
        <v>51</v>
      </c>
      <c r="Q43" t="s">
        <v>51</v>
      </c>
      <c r="R43" t="s">
        <v>51</v>
      </c>
      <c r="S43" t="s">
        <v>51</v>
      </c>
      <c r="T43" t="s">
        <v>51</v>
      </c>
      <c r="U43" t="s">
        <v>51</v>
      </c>
      <c r="V43" t="s">
        <v>51</v>
      </c>
      <c r="W43" t="s">
        <v>51</v>
      </c>
      <c r="X43" t="s">
        <v>51</v>
      </c>
      <c r="Y43" t="s">
        <v>51</v>
      </c>
      <c r="Z43" t="s">
        <v>51</v>
      </c>
      <c r="AA43" t="s">
        <v>51</v>
      </c>
      <c r="AB43" t="s">
        <v>51</v>
      </c>
      <c r="AC43" t="s">
        <v>51</v>
      </c>
      <c r="AD43" t="s">
        <v>51</v>
      </c>
      <c r="AE43" t="s">
        <v>51</v>
      </c>
      <c r="AF43" t="s">
        <v>51</v>
      </c>
      <c r="AG43" t="s">
        <v>51</v>
      </c>
      <c r="AH43">
        <v>3</v>
      </c>
      <c r="AI43" t="s">
        <v>51</v>
      </c>
      <c r="AJ43" t="s">
        <v>51</v>
      </c>
      <c r="AK43" t="s">
        <v>51</v>
      </c>
      <c r="AL43" t="s">
        <v>51</v>
      </c>
      <c r="AM43" t="s">
        <v>458</v>
      </c>
      <c r="AN43" t="s">
        <v>51</v>
      </c>
      <c r="AO43" t="s">
        <v>459</v>
      </c>
      <c r="AP43" t="s">
        <v>51</v>
      </c>
      <c r="AQ43" t="s">
        <v>51</v>
      </c>
      <c r="AR43" t="s">
        <v>51</v>
      </c>
      <c r="AS43">
        <f t="shared" si="5"/>
        <v>4</v>
      </c>
      <c r="AT43">
        <f t="shared" si="6"/>
        <v>4</v>
      </c>
      <c r="AU43">
        <f t="shared" si="7"/>
        <v>4</v>
      </c>
      <c r="AV43">
        <f t="shared" si="8"/>
        <v>4</v>
      </c>
      <c r="AW43">
        <f t="shared" si="9"/>
        <v>4</v>
      </c>
      <c r="AX43">
        <f t="shared" si="10"/>
        <v>4</v>
      </c>
      <c r="AY43">
        <f t="shared" si="11"/>
        <v>4</v>
      </c>
      <c r="AZ43">
        <f t="shared" si="12"/>
        <v>4</v>
      </c>
      <c r="BA43">
        <f t="shared" si="13"/>
        <v>4</v>
      </c>
      <c r="BB43">
        <f t="shared" si="14"/>
        <v>9</v>
      </c>
      <c r="BC43">
        <f t="shared" si="15"/>
        <v>3</v>
      </c>
      <c r="BD43" t="str">
        <f t="shared" si="2"/>
        <v/>
      </c>
      <c r="BE43" t="str">
        <f t="shared" si="3"/>
        <v/>
      </c>
      <c r="BF43" t="str">
        <f t="shared" si="4"/>
        <v/>
      </c>
    </row>
    <row r="44" spans="1:58" hidden="1" x14ac:dyDescent="0.35">
      <c r="A44" t="s">
        <v>460</v>
      </c>
      <c r="B44" s="10" t="s">
        <v>461</v>
      </c>
      <c r="C44" t="s">
        <v>462</v>
      </c>
      <c r="D44" t="s">
        <v>85</v>
      </c>
      <c r="E44">
        <v>212</v>
      </c>
      <c r="F44" t="s">
        <v>86</v>
      </c>
      <c r="G44">
        <v>11225</v>
      </c>
      <c r="H44">
        <v>212</v>
      </c>
      <c r="I44">
        <v>25</v>
      </c>
      <c r="J44" t="s">
        <v>51</v>
      </c>
      <c r="K44" t="s">
        <v>51</v>
      </c>
      <c r="L44" t="s">
        <v>51</v>
      </c>
      <c r="M44" t="s">
        <v>51</v>
      </c>
      <c r="N44" t="s">
        <v>51</v>
      </c>
      <c r="O44" t="s">
        <v>51</v>
      </c>
      <c r="P44" t="s">
        <v>51</v>
      </c>
      <c r="Q44" t="s">
        <v>51</v>
      </c>
      <c r="R44" t="s">
        <v>51</v>
      </c>
      <c r="S44" t="s">
        <v>51</v>
      </c>
      <c r="T44" t="s">
        <v>51</v>
      </c>
      <c r="U44" t="s">
        <v>51</v>
      </c>
      <c r="V44" t="s">
        <v>51</v>
      </c>
      <c r="W44" t="s">
        <v>51</v>
      </c>
      <c r="X44" t="s">
        <v>51</v>
      </c>
      <c r="Y44" t="s">
        <v>51</v>
      </c>
      <c r="Z44" t="s">
        <v>51</v>
      </c>
      <c r="AA44" t="s">
        <v>51</v>
      </c>
      <c r="AB44" t="s">
        <v>51</v>
      </c>
      <c r="AC44" t="s">
        <v>51</v>
      </c>
      <c r="AD44" t="s">
        <v>51</v>
      </c>
      <c r="AE44" t="s">
        <v>51</v>
      </c>
      <c r="AF44" t="s">
        <v>51</v>
      </c>
      <c r="AG44" t="s">
        <v>51</v>
      </c>
      <c r="AH44" t="s">
        <v>51</v>
      </c>
      <c r="AI44" t="s">
        <v>51</v>
      </c>
      <c r="AJ44" t="s">
        <v>51</v>
      </c>
      <c r="AK44" t="s">
        <v>51</v>
      </c>
      <c r="AL44" t="s">
        <v>51</v>
      </c>
      <c r="AM44" t="s">
        <v>51</v>
      </c>
      <c r="AN44" t="s">
        <v>51</v>
      </c>
      <c r="AO44" t="s">
        <v>51</v>
      </c>
      <c r="AP44" t="s">
        <v>51</v>
      </c>
      <c r="AQ44" t="s">
        <v>51</v>
      </c>
      <c r="AR44" t="s">
        <v>51</v>
      </c>
      <c r="AS44">
        <f t="shared" si="5"/>
        <v>4</v>
      </c>
      <c r="AT44">
        <f t="shared" si="6"/>
        <v>4</v>
      </c>
      <c r="AU44">
        <f t="shared" si="7"/>
        <v>4</v>
      </c>
      <c r="AV44">
        <f t="shared" si="8"/>
        <v>4</v>
      </c>
      <c r="AW44">
        <f t="shared" si="9"/>
        <v>4</v>
      </c>
      <c r="AX44">
        <f t="shared" si="10"/>
        <v>4</v>
      </c>
      <c r="AY44">
        <f t="shared" si="11"/>
        <v>4</v>
      </c>
      <c r="AZ44">
        <f t="shared" si="12"/>
        <v>4</v>
      </c>
      <c r="BA44">
        <f t="shared" si="13"/>
        <v>4</v>
      </c>
      <c r="BB44">
        <f t="shared" si="14"/>
        <v>9</v>
      </c>
      <c r="BC44">
        <f t="shared" si="15"/>
        <v>0</v>
      </c>
      <c r="BD44" t="str">
        <f t="shared" si="2"/>
        <v/>
      </c>
      <c r="BE44" t="str">
        <f t="shared" si="3"/>
        <v/>
      </c>
      <c r="BF44" t="str">
        <f t="shared" si="4"/>
        <v/>
      </c>
    </row>
    <row r="45" spans="1:58" hidden="1" x14ac:dyDescent="0.35">
      <c r="A45" t="s">
        <v>91</v>
      </c>
      <c r="B45" s="10" t="s">
        <v>92</v>
      </c>
      <c r="C45" t="s">
        <v>463</v>
      </c>
      <c r="D45" t="s">
        <v>464</v>
      </c>
      <c r="E45">
        <v>201</v>
      </c>
      <c r="F45" t="s">
        <v>86</v>
      </c>
      <c r="G45">
        <v>11226</v>
      </c>
      <c r="H45">
        <v>201</v>
      </c>
      <c r="I45">
        <v>25</v>
      </c>
      <c r="J45" t="s">
        <v>51</v>
      </c>
      <c r="K45" t="s">
        <v>51</v>
      </c>
      <c r="L45" t="s">
        <v>51</v>
      </c>
      <c r="M45" t="s">
        <v>51</v>
      </c>
      <c r="N45" t="s">
        <v>51</v>
      </c>
      <c r="O45" t="s">
        <v>51</v>
      </c>
      <c r="P45" t="s">
        <v>51</v>
      </c>
      <c r="Q45" t="s">
        <v>51</v>
      </c>
      <c r="R45" t="s">
        <v>51</v>
      </c>
      <c r="S45" t="s">
        <v>51</v>
      </c>
      <c r="T45" t="s">
        <v>51</v>
      </c>
      <c r="U45" t="s">
        <v>51</v>
      </c>
      <c r="V45" t="s">
        <v>51</v>
      </c>
      <c r="W45" t="s">
        <v>51</v>
      </c>
      <c r="X45" t="s">
        <v>51</v>
      </c>
      <c r="Y45" t="s">
        <v>51</v>
      </c>
      <c r="Z45" t="s">
        <v>51</v>
      </c>
      <c r="AA45" t="s">
        <v>51</v>
      </c>
      <c r="AB45" t="s">
        <v>51</v>
      </c>
      <c r="AC45" t="s">
        <v>51</v>
      </c>
      <c r="AD45" t="s">
        <v>51</v>
      </c>
      <c r="AE45" t="s">
        <v>51</v>
      </c>
      <c r="AF45" t="s">
        <v>51</v>
      </c>
      <c r="AG45" t="s">
        <v>51</v>
      </c>
      <c r="AH45" t="s">
        <v>51</v>
      </c>
      <c r="AI45" t="s">
        <v>51</v>
      </c>
      <c r="AJ45" t="s">
        <v>51</v>
      </c>
      <c r="AK45" t="s">
        <v>51</v>
      </c>
      <c r="AL45" t="s">
        <v>51</v>
      </c>
      <c r="AM45" t="s">
        <v>51</v>
      </c>
      <c r="AN45" t="s">
        <v>51</v>
      </c>
      <c r="AO45" t="s">
        <v>51</v>
      </c>
      <c r="AP45" t="s">
        <v>51</v>
      </c>
      <c r="AQ45" t="s">
        <v>51</v>
      </c>
      <c r="AR45" t="s">
        <v>51</v>
      </c>
      <c r="AS45">
        <f t="shared" si="5"/>
        <v>4</v>
      </c>
      <c r="AT45">
        <f t="shared" si="6"/>
        <v>4</v>
      </c>
      <c r="AU45">
        <f t="shared" si="7"/>
        <v>4</v>
      </c>
      <c r="AV45">
        <f t="shared" si="8"/>
        <v>4</v>
      </c>
      <c r="AW45">
        <f t="shared" si="9"/>
        <v>4</v>
      </c>
      <c r="AX45">
        <f t="shared" si="10"/>
        <v>4</v>
      </c>
      <c r="AY45">
        <f t="shared" si="11"/>
        <v>4</v>
      </c>
      <c r="AZ45">
        <f t="shared" si="12"/>
        <v>4</v>
      </c>
      <c r="BA45">
        <f t="shared" si="13"/>
        <v>4</v>
      </c>
      <c r="BB45">
        <f t="shared" si="14"/>
        <v>9</v>
      </c>
      <c r="BC45">
        <f t="shared" si="15"/>
        <v>0</v>
      </c>
      <c r="BD45" t="str">
        <f t="shared" si="2"/>
        <v/>
      </c>
      <c r="BE45" t="str">
        <f t="shared" si="3"/>
        <v/>
      </c>
      <c r="BF45" t="str">
        <f t="shared" si="4"/>
        <v/>
      </c>
    </row>
    <row r="46" spans="1:58" hidden="1" x14ac:dyDescent="0.35">
      <c r="A46" t="s">
        <v>225</v>
      </c>
      <c r="B46" s="10" t="s">
        <v>226</v>
      </c>
      <c r="C46" t="s">
        <v>465</v>
      </c>
      <c r="D46" t="s">
        <v>85</v>
      </c>
      <c r="E46">
        <v>200</v>
      </c>
      <c r="F46" t="s">
        <v>86</v>
      </c>
      <c r="G46">
        <v>11227</v>
      </c>
      <c r="H46">
        <v>200</v>
      </c>
      <c r="I46">
        <v>25</v>
      </c>
      <c r="J46" t="s">
        <v>51</v>
      </c>
      <c r="K46" t="s">
        <v>51</v>
      </c>
      <c r="L46" t="s">
        <v>51</v>
      </c>
      <c r="M46" t="s">
        <v>51</v>
      </c>
      <c r="N46" t="s">
        <v>51</v>
      </c>
      <c r="O46" t="s">
        <v>51</v>
      </c>
      <c r="P46" t="s">
        <v>51</v>
      </c>
      <c r="Q46" t="s">
        <v>51</v>
      </c>
      <c r="R46" t="s">
        <v>51</v>
      </c>
      <c r="S46" t="s">
        <v>51</v>
      </c>
      <c r="T46" t="s">
        <v>51</v>
      </c>
      <c r="U46" t="s">
        <v>51</v>
      </c>
      <c r="V46" t="s">
        <v>51</v>
      </c>
      <c r="W46" t="s">
        <v>51</v>
      </c>
      <c r="X46" t="s">
        <v>51</v>
      </c>
      <c r="Y46" t="s">
        <v>51</v>
      </c>
      <c r="Z46" t="s">
        <v>51</v>
      </c>
      <c r="AA46" t="s">
        <v>51</v>
      </c>
      <c r="AB46" t="s">
        <v>51</v>
      </c>
      <c r="AC46" t="s">
        <v>51</v>
      </c>
      <c r="AD46" t="s">
        <v>51</v>
      </c>
      <c r="AE46" t="s">
        <v>51</v>
      </c>
      <c r="AF46" t="s">
        <v>51</v>
      </c>
      <c r="AG46" t="s">
        <v>51</v>
      </c>
      <c r="AH46" t="s">
        <v>51</v>
      </c>
      <c r="AI46" t="s">
        <v>51</v>
      </c>
      <c r="AJ46" t="s">
        <v>51</v>
      </c>
      <c r="AK46" t="s">
        <v>51</v>
      </c>
      <c r="AL46" t="s">
        <v>51</v>
      </c>
      <c r="AM46" t="s">
        <v>51</v>
      </c>
      <c r="AN46" t="s">
        <v>51</v>
      </c>
      <c r="AO46" t="s">
        <v>51</v>
      </c>
      <c r="AP46" t="s">
        <v>51</v>
      </c>
      <c r="AQ46" t="s">
        <v>51</v>
      </c>
      <c r="AR46" t="s">
        <v>51</v>
      </c>
      <c r="AS46">
        <f t="shared" si="5"/>
        <v>4</v>
      </c>
      <c r="AT46">
        <f t="shared" si="6"/>
        <v>4</v>
      </c>
      <c r="AU46">
        <f t="shared" si="7"/>
        <v>4</v>
      </c>
      <c r="AV46">
        <f t="shared" si="8"/>
        <v>4</v>
      </c>
      <c r="AW46">
        <f t="shared" si="9"/>
        <v>4</v>
      </c>
      <c r="AX46">
        <f t="shared" si="10"/>
        <v>4</v>
      </c>
      <c r="AY46">
        <f t="shared" si="11"/>
        <v>4</v>
      </c>
      <c r="AZ46">
        <f t="shared" si="12"/>
        <v>4</v>
      </c>
      <c r="BA46">
        <f t="shared" si="13"/>
        <v>4</v>
      </c>
      <c r="BB46">
        <f t="shared" si="14"/>
        <v>9</v>
      </c>
      <c r="BC46">
        <f t="shared" si="15"/>
        <v>0</v>
      </c>
      <c r="BD46" t="str">
        <f t="shared" si="2"/>
        <v/>
      </c>
      <c r="BE46" t="str">
        <f t="shared" si="3"/>
        <v/>
      </c>
      <c r="BF46" t="str">
        <f t="shared" si="4"/>
        <v/>
      </c>
    </row>
    <row r="47" spans="1:58" hidden="1" x14ac:dyDescent="0.35">
      <c r="A47" t="s">
        <v>466</v>
      </c>
      <c r="B47" s="10" t="s">
        <v>467</v>
      </c>
      <c r="C47" t="s">
        <v>468</v>
      </c>
      <c r="D47" t="s">
        <v>85</v>
      </c>
      <c r="E47">
        <v>98</v>
      </c>
      <c r="F47" t="s">
        <v>86</v>
      </c>
      <c r="G47">
        <v>11228</v>
      </c>
      <c r="H47">
        <v>98</v>
      </c>
      <c r="I47">
        <v>25</v>
      </c>
      <c r="J47" t="s">
        <v>51</v>
      </c>
      <c r="K47" t="s">
        <v>51</v>
      </c>
      <c r="L47" t="s">
        <v>51</v>
      </c>
      <c r="M47" t="s">
        <v>51</v>
      </c>
      <c r="N47" t="s">
        <v>51</v>
      </c>
      <c r="O47" t="s">
        <v>51</v>
      </c>
      <c r="P47" t="s">
        <v>51</v>
      </c>
      <c r="Q47" t="s">
        <v>51</v>
      </c>
      <c r="R47" t="s">
        <v>51</v>
      </c>
      <c r="S47" t="s">
        <v>51</v>
      </c>
      <c r="T47" t="s">
        <v>51</v>
      </c>
      <c r="U47" t="s">
        <v>51</v>
      </c>
      <c r="V47" t="s">
        <v>51</v>
      </c>
      <c r="W47" t="s">
        <v>51</v>
      </c>
      <c r="X47" t="s">
        <v>51</v>
      </c>
      <c r="Y47" t="s">
        <v>51</v>
      </c>
      <c r="Z47" t="s">
        <v>51</v>
      </c>
      <c r="AA47" t="s">
        <v>51</v>
      </c>
      <c r="AB47" t="s">
        <v>51</v>
      </c>
      <c r="AC47" t="s">
        <v>51</v>
      </c>
      <c r="AD47" t="s">
        <v>51</v>
      </c>
      <c r="AE47" t="s">
        <v>51</v>
      </c>
      <c r="AF47" t="s">
        <v>51</v>
      </c>
      <c r="AG47" t="s">
        <v>51</v>
      </c>
      <c r="AH47" t="s">
        <v>51</v>
      </c>
      <c r="AI47" t="s">
        <v>51</v>
      </c>
      <c r="AJ47" t="s">
        <v>51</v>
      </c>
      <c r="AK47" t="s">
        <v>51</v>
      </c>
      <c r="AL47" t="s">
        <v>51</v>
      </c>
      <c r="AM47" t="s">
        <v>51</v>
      </c>
      <c r="AN47" t="s">
        <v>51</v>
      </c>
      <c r="AO47" t="s">
        <v>51</v>
      </c>
      <c r="AP47" t="s">
        <v>51</v>
      </c>
      <c r="AQ47" t="s">
        <v>51</v>
      </c>
      <c r="AR47" t="s">
        <v>51</v>
      </c>
      <c r="AS47">
        <f t="shared" si="5"/>
        <v>4</v>
      </c>
      <c r="AT47">
        <f t="shared" si="6"/>
        <v>4</v>
      </c>
      <c r="AU47">
        <f t="shared" si="7"/>
        <v>4</v>
      </c>
      <c r="AV47">
        <f t="shared" si="8"/>
        <v>4</v>
      </c>
      <c r="AW47">
        <f t="shared" si="9"/>
        <v>4</v>
      </c>
      <c r="AX47">
        <f t="shared" si="10"/>
        <v>4</v>
      </c>
      <c r="AY47">
        <f t="shared" si="11"/>
        <v>4</v>
      </c>
      <c r="AZ47">
        <f t="shared" si="12"/>
        <v>4</v>
      </c>
      <c r="BA47">
        <f t="shared" si="13"/>
        <v>4</v>
      </c>
      <c r="BB47">
        <f t="shared" si="14"/>
        <v>9</v>
      </c>
      <c r="BC47">
        <f t="shared" si="15"/>
        <v>0</v>
      </c>
      <c r="BD47" t="str">
        <f t="shared" si="2"/>
        <v/>
      </c>
      <c r="BE47" t="str">
        <f t="shared" si="3"/>
        <v/>
      </c>
      <c r="BF47" t="str">
        <f t="shared" si="4"/>
        <v/>
      </c>
    </row>
    <row r="48" spans="1:58" hidden="1" x14ac:dyDescent="0.35">
      <c r="A48" t="s">
        <v>469</v>
      </c>
      <c r="B48" s="10" t="s">
        <v>470</v>
      </c>
      <c r="C48" t="s">
        <v>471</v>
      </c>
      <c r="D48" t="s">
        <v>464</v>
      </c>
      <c r="E48">
        <v>45</v>
      </c>
      <c r="F48" t="s">
        <v>86</v>
      </c>
      <c r="G48">
        <v>11229</v>
      </c>
      <c r="H48">
        <v>45</v>
      </c>
      <c r="I48">
        <v>25</v>
      </c>
      <c r="J48" t="s">
        <v>51</v>
      </c>
      <c r="K48" t="s">
        <v>51</v>
      </c>
      <c r="L48" t="s">
        <v>51</v>
      </c>
      <c r="M48" t="s">
        <v>51</v>
      </c>
      <c r="N48" t="s">
        <v>51</v>
      </c>
      <c r="O48" t="s">
        <v>51</v>
      </c>
      <c r="P48" t="s">
        <v>51</v>
      </c>
      <c r="Q48" t="s">
        <v>51</v>
      </c>
      <c r="R48" t="s">
        <v>51</v>
      </c>
      <c r="S48" t="s">
        <v>51</v>
      </c>
      <c r="T48" t="s">
        <v>51</v>
      </c>
      <c r="U48" t="s">
        <v>51</v>
      </c>
      <c r="V48" t="s">
        <v>51</v>
      </c>
      <c r="W48" t="s">
        <v>51</v>
      </c>
      <c r="X48" t="s">
        <v>51</v>
      </c>
      <c r="Y48" t="s">
        <v>51</v>
      </c>
      <c r="Z48" t="s">
        <v>51</v>
      </c>
      <c r="AA48" t="s">
        <v>51</v>
      </c>
      <c r="AB48" t="s">
        <v>51</v>
      </c>
      <c r="AC48" t="s">
        <v>51</v>
      </c>
      <c r="AD48" t="s">
        <v>51</v>
      </c>
      <c r="AE48" t="s">
        <v>51</v>
      </c>
      <c r="AF48" t="s">
        <v>51</v>
      </c>
      <c r="AG48" t="s">
        <v>51</v>
      </c>
      <c r="AH48" t="s">
        <v>51</v>
      </c>
      <c r="AI48" t="s">
        <v>51</v>
      </c>
      <c r="AJ48" t="s">
        <v>51</v>
      </c>
      <c r="AK48" t="s">
        <v>51</v>
      </c>
      <c r="AL48" t="s">
        <v>51</v>
      </c>
      <c r="AM48" t="s">
        <v>51</v>
      </c>
      <c r="AN48" t="s">
        <v>51</v>
      </c>
      <c r="AO48" t="s">
        <v>51</v>
      </c>
      <c r="AP48" t="s">
        <v>51</v>
      </c>
      <c r="AQ48" t="s">
        <v>51</v>
      </c>
      <c r="AR48" t="s">
        <v>51</v>
      </c>
      <c r="AS48">
        <f t="shared" si="5"/>
        <v>4</v>
      </c>
      <c r="AT48">
        <f t="shared" si="6"/>
        <v>4</v>
      </c>
      <c r="AU48">
        <f t="shared" si="7"/>
        <v>4</v>
      </c>
      <c r="AV48">
        <f t="shared" si="8"/>
        <v>4</v>
      </c>
      <c r="AW48">
        <f t="shared" si="9"/>
        <v>4</v>
      </c>
      <c r="AX48">
        <f t="shared" si="10"/>
        <v>4</v>
      </c>
      <c r="AY48">
        <f t="shared" si="11"/>
        <v>4</v>
      </c>
      <c r="AZ48">
        <f t="shared" si="12"/>
        <v>4</v>
      </c>
      <c r="BA48">
        <f t="shared" si="13"/>
        <v>4</v>
      </c>
      <c r="BB48">
        <f t="shared" si="14"/>
        <v>9</v>
      </c>
      <c r="BC48">
        <f t="shared" si="15"/>
        <v>0</v>
      </c>
      <c r="BD48" t="str">
        <f t="shared" si="2"/>
        <v/>
      </c>
      <c r="BE48" t="str">
        <f t="shared" si="3"/>
        <v/>
      </c>
      <c r="BF48" t="str">
        <f t="shared" si="4"/>
        <v/>
      </c>
    </row>
    <row r="49" spans="1:58" hidden="1" x14ac:dyDescent="0.35">
      <c r="A49" t="s">
        <v>120</v>
      </c>
      <c r="B49" s="10" t="s">
        <v>121</v>
      </c>
      <c r="C49" t="s">
        <v>472</v>
      </c>
      <c r="D49" t="s">
        <v>464</v>
      </c>
      <c r="E49">
        <v>107</v>
      </c>
      <c r="F49" t="s">
        <v>86</v>
      </c>
      <c r="G49">
        <v>11230</v>
      </c>
      <c r="H49">
        <v>107</v>
      </c>
      <c r="I49">
        <v>25</v>
      </c>
      <c r="J49" t="s">
        <v>51</v>
      </c>
      <c r="K49" t="s">
        <v>51</v>
      </c>
      <c r="L49" t="s">
        <v>51</v>
      </c>
      <c r="M49" t="s">
        <v>51</v>
      </c>
      <c r="N49" t="s">
        <v>51</v>
      </c>
      <c r="O49" t="s">
        <v>51</v>
      </c>
      <c r="P49" t="s">
        <v>51</v>
      </c>
      <c r="Q49" t="s">
        <v>51</v>
      </c>
      <c r="R49" t="s">
        <v>51</v>
      </c>
      <c r="S49" t="s">
        <v>51</v>
      </c>
      <c r="T49" t="s">
        <v>51</v>
      </c>
      <c r="U49" t="s">
        <v>51</v>
      </c>
      <c r="V49" t="s">
        <v>51</v>
      </c>
      <c r="W49" t="s">
        <v>51</v>
      </c>
      <c r="X49" t="s">
        <v>51</v>
      </c>
      <c r="Y49" t="s">
        <v>51</v>
      </c>
      <c r="Z49" t="s">
        <v>51</v>
      </c>
      <c r="AA49" t="s">
        <v>51</v>
      </c>
      <c r="AB49" t="s">
        <v>51</v>
      </c>
      <c r="AC49" t="s">
        <v>51</v>
      </c>
      <c r="AD49" t="s">
        <v>51</v>
      </c>
      <c r="AE49" t="s">
        <v>51</v>
      </c>
      <c r="AF49" t="s">
        <v>51</v>
      </c>
      <c r="AG49" t="s">
        <v>51</v>
      </c>
      <c r="AH49" t="s">
        <v>51</v>
      </c>
      <c r="AI49" t="s">
        <v>51</v>
      </c>
      <c r="AJ49" t="s">
        <v>51</v>
      </c>
      <c r="AK49" t="s">
        <v>51</v>
      </c>
      <c r="AL49" t="s">
        <v>51</v>
      </c>
      <c r="AM49" t="s">
        <v>51</v>
      </c>
      <c r="AN49" t="s">
        <v>51</v>
      </c>
      <c r="AO49" t="s">
        <v>51</v>
      </c>
      <c r="AP49" t="s">
        <v>51</v>
      </c>
      <c r="AQ49" t="s">
        <v>51</v>
      </c>
      <c r="AR49" t="s">
        <v>51</v>
      </c>
      <c r="AS49">
        <f t="shared" si="5"/>
        <v>4</v>
      </c>
      <c r="AT49">
        <f t="shared" si="6"/>
        <v>4</v>
      </c>
      <c r="AU49">
        <f t="shared" si="7"/>
        <v>4</v>
      </c>
      <c r="AV49">
        <f t="shared" si="8"/>
        <v>4</v>
      </c>
      <c r="AW49">
        <f t="shared" si="9"/>
        <v>4</v>
      </c>
      <c r="AX49">
        <f t="shared" si="10"/>
        <v>4</v>
      </c>
      <c r="AY49">
        <f t="shared" si="11"/>
        <v>4</v>
      </c>
      <c r="AZ49">
        <f t="shared" si="12"/>
        <v>4</v>
      </c>
      <c r="BA49">
        <f t="shared" si="13"/>
        <v>4</v>
      </c>
      <c r="BB49">
        <f t="shared" si="14"/>
        <v>9</v>
      </c>
      <c r="BC49">
        <f t="shared" si="15"/>
        <v>0</v>
      </c>
      <c r="BD49" t="str">
        <f t="shared" si="2"/>
        <v/>
      </c>
      <c r="BE49" t="str">
        <f t="shared" si="3"/>
        <v/>
      </c>
      <c r="BF49" t="str">
        <f t="shared" si="4"/>
        <v/>
      </c>
    </row>
    <row r="50" spans="1:58" hidden="1" x14ac:dyDescent="0.35">
      <c r="A50" t="s">
        <v>193</v>
      </c>
      <c r="B50" s="10" t="s">
        <v>194</v>
      </c>
      <c r="C50" t="s">
        <v>473</v>
      </c>
      <c r="D50" t="s">
        <v>85</v>
      </c>
      <c r="E50">
        <v>49</v>
      </c>
      <c r="F50" t="s">
        <v>90</v>
      </c>
      <c r="G50">
        <v>11231</v>
      </c>
      <c r="H50">
        <v>49</v>
      </c>
      <c r="I50">
        <v>25</v>
      </c>
      <c r="J50" t="s">
        <v>51</v>
      </c>
      <c r="K50" t="s">
        <v>51</v>
      </c>
      <c r="L50" t="s">
        <v>51</v>
      </c>
      <c r="M50" t="s">
        <v>51</v>
      </c>
      <c r="N50" t="s">
        <v>51</v>
      </c>
      <c r="O50" t="s">
        <v>51</v>
      </c>
      <c r="P50" t="s">
        <v>51</v>
      </c>
      <c r="Q50" t="s">
        <v>51</v>
      </c>
      <c r="R50" t="s">
        <v>51</v>
      </c>
      <c r="S50" t="s">
        <v>51</v>
      </c>
      <c r="T50" t="s">
        <v>51</v>
      </c>
      <c r="U50" t="s">
        <v>51</v>
      </c>
      <c r="V50" t="s">
        <v>51</v>
      </c>
      <c r="W50" t="s">
        <v>51</v>
      </c>
      <c r="X50" t="s">
        <v>51</v>
      </c>
      <c r="Y50" t="s">
        <v>51</v>
      </c>
      <c r="Z50" t="s">
        <v>51</v>
      </c>
      <c r="AA50" t="s">
        <v>51</v>
      </c>
      <c r="AB50" t="s">
        <v>51</v>
      </c>
      <c r="AC50" t="s">
        <v>51</v>
      </c>
      <c r="AD50" t="s">
        <v>51</v>
      </c>
      <c r="AE50" t="s">
        <v>51</v>
      </c>
      <c r="AF50" t="s">
        <v>51</v>
      </c>
      <c r="AG50" t="s">
        <v>51</v>
      </c>
      <c r="AH50" t="s">
        <v>51</v>
      </c>
      <c r="AI50" t="s">
        <v>51</v>
      </c>
      <c r="AJ50" t="s">
        <v>51</v>
      </c>
      <c r="AK50" t="s">
        <v>51</v>
      </c>
      <c r="AL50" t="s">
        <v>51</v>
      </c>
      <c r="AM50" t="s">
        <v>51</v>
      </c>
      <c r="AN50" t="s">
        <v>51</v>
      </c>
      <c r="AO50" t="s">
        <v>51</v>
      </c>
      <c r="AP50" t="s">
        <v>51</v>
      </c>
      <c r="AQ50" t="s">
        <v>51</v>
      </c>
      <c r="AR50" t="s">
        <v>51</v>
      </c>
      <c r="AS50">
        <f t="shared" si="5"/>
        <v>4</v>
      </c>
      <c r="AT50">
        <f t="shared" si="6"/>
        <v>4</v>
      </c>
      <c r="AU50">
        <f t="shared" si="7"/>
        <v>4</v>
      </c>
      <c r="AV50">
        <f t="shared" si="8"/>
        <v>4</v>
      </c>
      <c r="AW50">
        <f t="shared" si="9"/>
        <v>4</v>
      </c>
      <c r="AX50">
        <f t="shared" si="10"/>
        <v>4</v>
      </c>
      <c r="AY50">
        <f t="shared" si="11"/>
        <v>4</v>
      </c>
      <c r="AZ50">
        <f t="shared" si="12"/>
        <v>4</v>
      </c>
      <c r="BA50">
        <f t="shared" si="13"/>
        <v>4</v>
      </c>
      <c r="BB50">
        <f t="shared" si="14"/>
        <v>9</v>
      </c>
      <c r="BC50">
        <f t="shared" si="15"/>
        <v>0</v>
      </c>
      <c r="BD50" t="str">
        <f t="shared" si="2"/>
        <v/>
      </c>
      <c r="BE50" t="str">
        <f t="shared" si="3"/>
        <v/>
      </c>
      <c r="BF50" t="str">
        <f t="shared" si="4"/>
        <v/>
      </c>
    </row>
    <row r="51" spans="1:58" hidden="1" x14ac:dyDescent="0.35">
      <c r="A51" t="s">
        <v>474</v>
      </c>
      <c r="B51" s="10" t="s">
        <v>475</v>
      </c>
      <c r="C51" t="s">
        <v>476</v>
      </c>
      <c r="D51" t="s">
        <v>464</v>
      </c>
      <c r="E51">
        <v>99</v>
      </c>
      <c r="F51" t="s">
        <v>86</v>
      </c>
      <c r="G51">
        <v>11232</v>
      </c>
      <c r="H51">
        <v>99</v>
      </c>
      <c r="I51">
        <v>25</v>
      </c>
      <c r="J51" t="s">
        <v>51</v>
      </c>
      <c r="K51" t="s">
        <v>51</v>
      </c>
      <c r="L51" t="s">
        <v>51</v>
      </c>
      <c r="M51" t="s">
        <v>51</v>
      </c>
      <c r="N51" t="s">
        <v>51</v>
      </c>
      <c r="O51" t="s">
        <v>51</v>
      </c>
      <c r="P51" t="s">
        <v>51</v>
      </c>
      <c r="Q51" t="s">
        <v>51</v>
      </c>
      <c r="R51" t="s">
        <v>51</v>
      </c>
      <c r="S51" t="s">
        <v>51</v>
      </c>
      <c r="T51" t="s">
        <v>51</v>
      </c>
      <c r="U51" t="s">
        <v>51</v>
      </c>
      <c r="V51" t="s">
        <v>51</v>
      </c>
      <c r="W51" t="s">
        <v>51</v>
      </c>
      <c r="X51" t="s">
        <v>51</v>
      </c>
      <c r="Y51" t="s">
        <v>51</v>
      </c>
      <c r="Z51" t="s">
        <v>51</v>
      </c>
      <c r="AA51" t="s">
        <v>51</v>
      </c>
      <c r="AB51" t="s">
        <v>51</v>
      </c>
      <c r="AC51" t="s">
        <v>51</v>
      </c>
      <c r="AD51" t="s">
        <v>51</v>
      </c>
      <c r="AE51" t="s">
        <v>51</v>
      </c>
      <c r="AF51" t="s">
        <v>51</v>
      </c>
      <c r="AG51" t="s">
        <v>51</v>
      </c>
      <c r="AH51" t="s">
        <v>51</v>
      </c>
      <c r="AI51" t="s">
        <v>51</v>
      </c>
      <c r="AJ51" t="s">
        <v>51</v>
      </c>
      <c r="AK51" t="s">
        <v>51</v>
      </c>
      <c r="AL51" t="s">
        <v>51</v>
      </c>
      <c r="AM51" t="s">
        <v>51</v>
      </c>
      <c r="AN51" t="s">
        <v>51</v>
      </c>
      <c r="AO51" t="s">
        <v>51</v>
      </c>
      <c r="AP51" t="s">
        <v>51</v>
      </c>
      <c r="AQ51" t="s">
        <v>51</v>
      </c>
      <c r="AR51" t="s">
        <v>51</v>
      </c>
      <c r="AS51">
        <f t="shared" si="5"/>
        <v>4</v>
      </c>
      <c r="AT51">
        <f t="shared" si="6"/>
        <v>4</v>
      </c>
      <c r="AU51">
        <f t="shared" si="7"/>
        <v>4</v>
      </c>
      <c r="AV51">
        <f t="shared" si="8"/>
        <v>4</v>
      </c>
      <c r="AW51">
        <f t="shared" si="9"/>
        <v>4</v>
      </c>
      <c r="AX51">
        <f t="shared" si="10"/>
        <v>4</v>
      </c>
      <c r="AY51">
        <f t="shared" si="11"/>
        <v>4</v>
      </c>
      <c r="AZ51">
        <f t="shared" si="12"/>
        <v>4</v>
      </c>
      <c r="BA51">
        <f t="shared" si="13"/>
        <v>4</v>
      </c>
      <c r="BB51">
        <f t="shared" si="14"/>
        <v>9</v>
      </c>
      <c r="BC51">
        <f t="shared" si="15"/>
        <v>0</v>
      </c>
      <c r="BD51" t="str">
        <f t="shared" si="2"/>
        <v/>
      </c>
      <c r="BE51" t="str">
        <f t="shared" si="3"/>
        <v/>
      </c>
      <c r="BF51" t="str">
        <f t="shared" si="4"/>
        <v/>
      </c>
    </row>
    <row r="52" spans="1:58" hidden="1" x14ac:dyDescent="0.35">
      <c r="A52" t="s">
        <v>474</v>
      </c>
      <c r="B52" s="10" t="s">
        <v>475</v>
      </c>
      <c r="C52" t="s">
        <v>477</v>
      </c>
      <c r="D52" t="s">
        <v>85</v>
      </c>
      <c r="E52">
        <v>208</v>
      </c>
      <c r="F52" t="s">
        <v>86</v>
      </c>
      <c r="G52">
        <v>11233</v>
      </c>
      <c r="H52">
        <v>208</v>
      </c>
      <c r="I52">
        <v>25</v>
      </c>
      <c r="J52" t="s">
        <v>51</v>
      </c>
      <c r="K52" t="s">
        <v>51</v>
      </c>
      <c r="L52" t="s">
        <v>51</v>
      </c>
      <c r="M52" t="s">
        <v>51</v>
      </c>
      <c r="N52" t="s">
        <v>51</v>
      </c>
      <c r="O52" t="s">
        <v>51</v>
      </c>
      <c r="P52" t="s">
        <v>51</v>
      </c>
      <c r="Q52" t="s">
        <v>51</v>
      </c>
      <c r="R52" t="s">
        <v>51</v>
      </c>
      <c r="S52" t="s">
        <v>51</v>
      </c>
      <c r="T52" t="s">
        <v>51</v>
      </c>
      <c r="U52" t="s">
        <v>51</v>
      </c>
      <c r="V52" t="s">
        <v>51</v>
      </c>
      <c r="W52" t="s">
        <v>51</v>
      </c>
      <c r="X52" t="s">
        <v>51</v>
      </c>
      <c r="Y52" t="s">
        <v>51</v>
      </c>
      <c r="Z52" t="s">
        <v>51</v>
      </c>
      <c r="AA52" t="s">
        <v>51</v>
      </c>
      <c r="AB52" t="s">
        <v>51</v>
      </c>
      <c r="AC52" t="s">
        <v>51</v>
      </c>
      <c r="AD52" t="s">
        <v>51</v>
      </c>
      <c r="AE52" t="s">
        <v>51</v>
      </c>
      <c r="AF52" t="s">
        <v>51</v>
      </c>
      <c r="AG52" t="s">
        <v>51</v>
      </c>
      <c r="AH52" t="s">
        <v>51</v>
      </c>
      <c r="AI52" t="s">
        <v>51</v>
      </c>
      <c r="AJ52" t="s">
        <v>51</v>
      </c>
      <c r="AK52" t="s">
        <v>51</v>
      </c>
      <c r="AL52" t="s">
        <v>51</v>
      </c>
      <c r="AM52" t="s">
        <v>51</v>
      </c>
      <c r="AN52" t="s">
        <v>51</v>
      </c>
      <c r="AO52" t="s">
        <v>51</v>
      </c>
      <c r="AP52" t="s">
        <v>51</v>
      </c>
      <c r="AQ52" t="s">
        <v>51</v>
      </c>
      <c r="AR52" t="s">
        <v>51</v>
      </c>
      <c r="AS52">
        <f t="shared" si="5"/>
        <v>4</v>
      </c>
      <c r="AT52">
        <f t="shared" si="6"/>
        <v>4</v>
      </c>
      <c r="AU52">
        <f t="shared" si="7"/>
        <v>4</v>
      </c>
      <c r="AV52">
        <f t="shared" si="8"/>
        <v>4</v>
      </c>
      <c r="AW52">
        <f t="shared" si="9"/>
        <v>4</v>
      </c>
      <c r="AX52">
        <f t="shared" si="10"/>
        <v>4</v>
      </c>
      <c r="AY52">
        <f t="shared" si="11"/>
        <v>4</v>
      </c>
      <c r="AZ52">
        <f t="shared" si="12"/>
        <v>4</v>
      </c>
      <c r="BA52">
        <f t="shared" si="13"/>
        <v>4</v>
      </c>
      <c r="BB52">
        <f t="shared" si="14"/>
        <v>9</v>
      </c>
      <c r="BC52">
        <f t="shared" si="15"/>
        <v>0</v>
      </c>
      <c r="BD52" t="str">
        <f t="shared" si="2"/>
        <v/>
      </c>
      <c r="BE52" t="str">
        <f t="shared" si="3"/>
        <v/>
      </c>
      <c r="BF52" t="str">
        <f t="shared" si="4"/>
        <v/>
      </c>
    </row>
    <row r="53" spans="1:58" hidden="1" x14ac:dyDescent="0.35">
      <c r="A53" t="s">
        <v>240</v>
      </c>
      <c r="B53" s="10" t="s">
        <v>241</v>
      </c>
      <c r="C53" t="s">
        <v>478</v>
      </c>
      <c r="D53" t="s">
        <v>85</v>
      </c>
      <c r="E53">
        <v>114</v>
      </c>
      <c r="F53" t="s">
        <v>86</v>
      </c>
      <c r="G53">
        <v>11234</v>
      </c>
      <c r="H53">
        <v>114</v>
      </c>
      <c r="I53">
        <v>25</v>
      </c>
      <c r="J53" t="s">
        <v>51</v>
      </c>
      <c r="K53" t="s">
        <v>51</v>
      </c>
      <c r="L53" t="s">
        <v>51</v>
      </c>
      <c r="M53" t="s">
        <v>51</v>
      </c>
      <c r="N53" t="s">
        <v>51</v>
      </c>
      <c r="O53" t="s">
        <v>51</v>
      </c>
      <c r="P53" t="s">
        <v>51</v>
      </c>
      <c r="Q53" t="s">
        <v>51</v>
      </c>
      <c r="R53" t="s">
        <v>51</v>
      </c>
      <c r="S53" t="s">
        <v>51</v>
      </c>
      <c r="T53" t="s">
        <v>51</v>
      </c>
      <c r="U53" t="s">
        <v>51</v>
      </c>
      <c r="V53" t="s">
        <v>51</v>
      </c>
      <c r="W53" t="s">
        <v>51</v>
      </c>
      <c r="X53" t="s">
        <v>51</v>
      </c>
      <c r="Y53" t="s">
        <v>51</v>
      </c>
      <c r="Z53" t="s">
        <v>51</v>
      </c>
      <c r="AA53" t="s">
        <v>51</v>
      </c>
      <c r="AB53" t="s">
        <v>51</v>
      </c>
      <c r="AC53" t="s">
        <v>51</v>
      </c>
      <c r="AD53" t="s">
        <v>51</v>
      </c>
      <c r="AE53" t="s">
        <v>51</v>
      </c>
      <c r="AF53" t="s">
        <v>51</v>
      </c>
      <c r="AG53" t="s">
        <v>51</v>
      </c>
      <c r="AH53" t="s">
        <v>51</v>
      </c>
      <c r="AI53" t="s">
        <v>51</v>
      </c>
      <c r="AJ53" t="s">
        <v>51</v>
      </c>
      <c r="AK53" t="s">
        <v>51</v>
      </c>
      <c r="AL53" t="s">
        <v>51</v>
      </c>
      <c r="AM53" t="s">
        <v>51</v>
      </c>
      <c r="AN53" t="s">
        <v>51</v>
      </c>
      <c r="AO53" t="s">
        <v>51</v>
      </c>
      <c r="AP53" t="s">
        <v>51</v>
      </c>
      <c r="AQ53" t="s">
        <v>51</v>
      </c>
      <c r="AR53" t="s">
        <v>51</v>
      </c>
      <c r="AS53">
        <f t="shared" si="5"/>
        <v>4</v>
      </c>
      <c r="AT53">
        <f t="shared" si="6"/>
        <v>4</v>
      </c>
      <c r="AU53">
        <f t="shared" si="7"/>
        <v>4</v>
      </c>
      <c r="AV53">
        <f t="shared" si="8"/>
        <v>4</v>
      </c>
      <c r="AW53">
        <f t="shared" si="9"/>
        <v>4</v>
      </c>
      <c r="AX53">
        <f t="shared" si="10"/>
        <v>4</v>
      </c>
      <c r="AY53">
        <f t="shared" si="11"/>
        <v>4</v>
      </c>
      <c r="AZ53">
        <f t="shared" si="12"/>
        <v>4</v>
      </c>
      <c r="BA53">
        <f t="shared" si="13"/>
        <v>4</v>
      </c>
      <c r="BB53">
        <f t="shared" si="14"/>
        <v>9</v>
      </c>
      <c r="BC53">
        <f t="shared" si="15"/>
        <v>0</v>
      </c>
      <c r="BD53" t="str">
        <f t="shared" si="2"/>
        <v/>
      </c>
      <c r="BE53" t="str">
        <f t="shared" si="3"/>
        <v/>
      </c>
      <c r="BF53" t="str">
        <f t="shared" si="4"/>
        <v/>
      </c>
    </row>
    <row r="54" spans="1:58" hidden="1" x14ac:dyDescent="0.35">
      <c r="A54" t="s">
        <v>266</v>
      </c>
      <c r="B54" s="10" t="s">
        <v>267</v>
      </c>
      <c r="C54" t="s">
        <v>479</v>
      </c>
      <c r="D54" t="s">
        <v>85</v>
      </c>
      <c r="E54">
        <v>102</v>
      </c>
      <c r="F54" t="s">
        <v>90</v>
      </c>
      <c r="G54">
        <v>11235</v>
      </c>
      <c r="H54">
        <v>102</v>
      </c>
      <c r="I54">
        <v>25</v>
      </c>
      <c r="J54" t="s">
        <v>51</v>
      </c>
      <c r="K54" t="s">
        <v>51</v>
      </c>
      <c r="L54" t="s">
        <v>51</v>
      </c>
      <c r="M54" t="s">
        <v>51</v>
      </c>
      <c r="N54" t="s">
        <v>51</v>
      </c>
      <c r="O54" t="s">
        <v>51</v>
      </c>
      <c r="P54" t="s">
        <v>51</v>
      </c>
      <c r="Q54" t="s">
        <v>51</v>
      </c>
      <c r="R54" t="s">
        <v>51</v>
      </c>
      <c r="S54" t="s">
        <v>51</v>
      </c>
      <c r="T54" t="s">
        <v>51</v>
      </c>
      <c r="U54" t="s">
        <v>51</v>
      </c>
      <c r="V54" t="s">
        <v>51</v>
      </c>
      <c r="W54" t="s">
        <v>51</v>
      </c>
      <c r="X54" t="s">
        <v>51</v>
      </c>
      <c r="Y54" t="s">
        <v>51</v>
      </c>
      <c r="Z54" t="s">
        <v>51</v>
      </c>
      <c r="AA54" t="s">
        <v>51</v>
      </c>
      <c r="AB54" t="s">
        <v>51</v>
      </c>
      <c r="AC54" t="s">
        <v>51</v>
      </c>
      <c r="AD54" t="s">
        <v>51</v>
      </c>
      <c r="AE54" t="s">
        <v>51</v>
      </c>
      <c r="AF54" t="s">
        <v>51</v>
      </c>
      <c r="AG54" t="s">
        <v>51</v>
      </c>
      <c r="AH54" t="s">
        <v>51</v>
      </c>
      <c r="AI54" t="s">
        <v>51</v>
      </c>
      <c r="AJ54" t="s">
        <v>51</v>
      </c>
      <c r="AK54" t="s">
        <v>51</v>
      </c>
      <c r="AL54" t="s">
        <v>51</v>
      </c>
      <c r="AM54" t="s">
        <v>51</v>
      </c>
      <c r="AN54" t="s">
        <v>51</v>
      </c>
      <c r="AO54" t="s">
        <v>51</v>
      </c>
      <c r="AP54" t="s">
        <v>51</v>
      </c>
      <c r="AQ54" t="s">
        <v>51</v>
      </c>
      <c r="AR54" t="s">
        <v>51</v>
      </c>
      <c r="AS54">
        <f t="shared" si="5"/>
        <v>4</v>
      </c>
      <c r="AT54">
        <f t="shared" si="6"/>
        <v>4</v>
      </c>
      <c r="AU54">
        <f t="shared" si="7"/>
        <v>4</v>
      </c>
      <c r="AV54">
        <f t="shared" si="8"/>
        <v>4</v>
      </c>
      <c r="AW54">
        <f t="shared" si="9"/>
        <v>4</v>
      </c>
      <c r="AX54">
        <f t="shared" si="10"/>
        <v>4</v>
      </c>
      <c r="AY54">
        <f t="shared" si="11"/>
        <v>4</v>
      </c>
      <c r="AZ54">
        <f t="shared" si="12"/>
        <v>4</v>
      </c>
      <c r="BA54">
        <f t="shared" si="13"/>
        <v>4</v>
      </c>
      <c r="BB54">
        <f t="shared" si="14"/>
        <v>9</v>
      </c>
      <c r="BC54">
        <f t="shared" si="15"/>
        <v>0</v>
      </c>
      <c r="BD54" t="str">
        <f t="shared" si="2"/>
        <v/>
      </c>
      <c r="BE54" t="str">
        <f t="shared" si="3"/>
        <v/>
      </c>
      <c r="BF54" t="str">
        <f t="shared" si="4"/>
        <v/>
      </c>
    </row>
    <row r="55" spans="1:58" hidden="1" x14ac:dyDescent="0.35">
      <c r="A55" t="s">
        <v>211</v>
      </c>
      <c r="B55" s="10" t="s">
        <v>212</v>
      </c>
      <c r="C55" t="s">
        <v>480</v>
      </c>
      <c r="D55" t="s">
        <v>85</v>
      </c>
      <c r="E55">
        <v>214</v>
      </c>
      <c r="F55" t="s">
        <v>90</v>
      </c>
      <c r="G55">
        <v>11236</v>
      </c>
      <c r="H55">
        <v>214</v>
      </c>
      <c r="I55">
        <v>25</v>
      </c>
      <c r="J55" t="s">
        <v>51</v>
      </c>
      <c r="K55" t="s">
        <v>51</v>
      </c>
      <c r="L55" t="s">
        <v>51</v>
      </c>
      <c r="M55" t="s">
        <v>51</v>
      </c>
      <c r="N55" t="s">
        <v>51</v>
      </c>
      <c r="O55" t="s">
        <v>51</v>
      </c>
      <c r="P55" t="s">
        <v>51</v>
      </c>
      <c r="Q55" t="s">
        <v>51</v>
      </c>
      <c r="R55" t="s">
        <v>51</v>
      </c>
      <c r="S55" t="s">
        <v>51</v>
      </c>
      <c r="T55" t="s">
        <v>51</v>
      </c>
      <c r="U55" t="s">
        <v>51</v>
      </c>
      <c r="V55" t="s">
        <v>51</v>
      </c>
      <c r="W55" t="s">
        <v>51</v>
      </c>
      <c r="X55" t="s">
        <v>51</v>
      </c>
      <c r="Y55" t="s">
        <v>51</v>
      </c>
      <c r="Z55" t="s">
        <v>51</v>
      </c>
      <c r="AA55" t="s">
        <v>51</v>
      </c>
      <c r="AB55" t="s">
        <v>51</v>
      </c>
      <c r="AC55" t="s">
        <v>51</v>
      </c>
      <c r="AD55" t="s">
        <v>51</v>
      </c>
      <c r="AE55" t="s">
        <v>51</v>
      </c>
      <c r="AF55" t="s">
        <v>51</v>
      </c>
      <c r="AG55" t="s">
        <v>51</v>
      </c>
      <c r="AH55" t="s">
        <v>51</v>
      </c>
      <c r="AI55" t="s">
        <v>51</v>
      </c>
      <c r="AJ55" t="s">
        <v>51</v>
      </c>
      <c r="AK55" t="s">
        <v>51</v>
      </c>
      <c r="AL55" t="s">
        <v>51</v>
      </c>
      <c r="AM55" t="s">
        <v>51</v>
      </c>
      <c r="AN55" t="s">
        <v>51</v>
      </c>
      <c r="AO55" t="s">
        <v>51</v>
      </c>
      <c r="AP55">
        <v>3</v>
      </c>
      <c r="AQ55" t="s">
        <v>51</v>
      </c>
      <c r="AR55" t="s">
        <v>51</v>
      </c>
      <c r="AS55">
        <f t="shared" si="5"/>
        <v>4</v>
      </c>
      <c r="AT55">
        <f t="shared" si="6"/>
        <v>4</v>
      </c>
      <c r="AU55">
        <f t="shared" si="7"/>
        <v>4</v>
      </c>
      <c r="AV55">
        <f t="shared" si="8"/>
        <v>4</v>
      </c>
      <c r="AW55">
        <f t="shared" si="9"/>
        <v>4</v>
      </c>
      <c r="AX55">
        <f t="shared" si="10"/>
        <v>4</v>
      </c>
      <c r="AY55">
        <f t="shared" si="11"/>
        <v>4</v>
      </c>
      <c r="AZ55">
        <f t="shared" si="12"/>
        <v>4</v>
      </c>
      <c r="BA55">
        <f t="shared" si="13"/>
        <v>4</v>
      </c>
      <c r="BB55">
        <f t="shared" si="14"/>
        <v>9</v>
      </c>
      <c r="BC55">
        <f t="shared" si="15"/>
        <v>0</v>
      </c>
      <c r="BD55" t="str">
        <f t="shared" si="2"/>
        <v/>
      </c>
      <c r="BE55" t="str">
        <f t="shared" si="3"/>
        <v/>
      </c>
      <c r="BF55" t="str">
        <f t="shared" si="4"/>
        <v/>
      </c>
    </row>
    <row r="56" spans="1:58" hidden="1" x14ac:dyDescent="0.35">
      <c r="A56" t="s">
        <v>164</v>
      </c>
      <c r="B56" s="10" t="s">
        <v>165</v>
      </c>
      <c r="C56" t="s">
        <v>481</v>
      </c>
      <c r="D56" t="s">
        <v>85</v>
      </c>
      <c r="E56">
        <v>206</v>
      </c>
      <c r="F56" t="s">
        <v>86</v>
      </c>
      <c r="G56">
        <v>11237</v>
      </c>
      <c r="H56">
        <v>206</v>
      </c>
      <c r="I56">
        <v>25</v>
      </c>
      <c r="J56" t="s">
        <v>51</v>
      </c>
      <c r="K56" t="s">
        <v>51</v>
      </c>
      <c r="L56" t="s">
        <v>51</v>
      </c>
      <c r="M56" t="s">
        <v>51</v>
      </c>
      <c r="N56" t="s">
        <v>51</v>
      </c>
      <c r="O56" t="s">
        <v>51</v>
      </c>
      <c r="P56" t="s">
        <v>51</v>
      </c>
      <c r="Q56" t="s">
        <v>51</v>
      </c>
      <c r="R56" t="s">
        <v>51</v>
      </c>
      <c r="S56" t="s">
        <v>51</v>
      </c>
      <c r="T56" t="s">
        <v>51</v>
      </c>
      <c r="U56" t="s">
        <v>51</v>
      </c>
      <c r="V56" t="s">
        <v>51</v>
      </c>
      <c r="W56" t="s">
        <v>51</v>
      </c>
      <c r="X56" t="s">
        <v>51</v>
      </c>
      <c r="Y56" t="s">
        <v>51</v>
      </c>
      <c r="Z56" t="s">
        <v>51</v>
      </c>
      <c r="AA56" t="s">
        <v>51</v>
      </c>
      <c r="AB56" t="s">
        <v>51</v>
      </c>
      <c r="AC56" t="s">
        <v>51</v>
      </c>
      <c r="AD56" t="s">
        <v>51</v>
      </c>
      <c r="AE56" t="s">
        <v>51</v>
      </c>
      <c r="AF56" t="s">
        <v>51</v>
      </c>
      <c r="AG56" t="s">
        <v>51</v>
      </c>
      <c r="AH56" t="s">
        <v>51</v>
      </c>
      <c r="AI56" t="s">
        <v>51</v>
      </c>
      <c r="AJ56" t="s">
        <v>51</v>
      </c>
      <c r="AK56" t="s">
        <v>51</v>
      </c>
      <c r="AL56" t="s">
        <v>51</v>
      </c>
      <c r="AM56" t="s">
        <v>51</v>
      </c>
      <c r="AN56" t="s">
        <v>51</v>
      </c>
      <c r="AO56" t="s">
        <v>51</v>
      </c>
      <c r="AP56" t="s">
        <v>51</v>
      </c>
      <c r="AQ56" t="s">
        <v>51</v>
      </c>
      <c r="AR56" t="s">
        <v>51</v>
      </c>
      <c r="AS56">
        <f t="shared" si="5"/>
        <v>4</v>
      </c>
      <c r="AT56">
        <f t="shared" si="6"/>
        <v>4</v>
      </c>
      <c r="AU56">
        <f t="shared" si="7"/>
        <v>4</v>
      </c>
      <c r="AV56">
        <f t="shared" si="8"/>
        <v>4</v>
      </c>
      <c r="AW56">
        <f t="shared" si="9"/>
        <v>4</v>
      </c>
      <c r="AX56">
        <f t="shared" si="10"/>
        <v>4</v>
      </c>
      <c r="AY56">
        <f t="shared" si="11"/>
        <v>4</v>
      </c>
      <c r="AZ56">
        <f t="shared" si="12"/>
        <v>4</v>
      </c>
      <c r="BA56">
        <f t="shared" si="13"/>
        <v>4</v>
      </c>
      <c r="BB56">
        <f t="shared" si="14"/>
        <v>9</v>
      </c>
      <c r="BC56">
        <f t="shared" si="15"/>
        <v>0</v>
      </c>
      <c r="BD56" t="str">
        <f t="shared" si="2"/>
        <v/>
      </c>
      <c r="BE56" t="str">
        <f t="shared" si="3"/>
        <v/>
      </c>
      <c r="BF56" t="str">
        <f t="shared" si="4"/>
        <v/>
      </c>
    </row>
    <row r="57" spans="1:58" hidden="1" x14ac:dyDescent="0.35">
      <c r="A57" t="s">
        <v>266</v>
      </c>
      <c r="B57" s="10" t="s">
        <v>267</v>
      </c>
      <c r="C57" t="s">
        <v>482</v>
      </c>
      <c r="D57" t="s">
        <v>85</v>
      </c>
      <c r="E57">
        <v>104</v>
      </c>
      <c r="F57" t="s">
        <v>86</v>
      </c>
      <c r="G57">
        <v>11238</v>
      </c>
      <c r="H57">
        <v>104</v>
      </c>
      <c r="I57">
        <v>25</v>
      </c>
      <c r="J57" t="s">
        <v>51</v>
      </c>
      <c r="K57" t="s">
        <v>51</v>
      </c>
      <c r="L57" t="s">
        <v>51</v>
      </c>
      <c r="M57" t="s">
        <v>51</v>
      </c>
      <c r="N57" t="s">
        <v>51</v>
      </c>
      <c r="O57" t="s">
        <v>51</v>
      </c>
      <c r="P57" t="s">
        <v>51</v>
      </c>
      <c r="Q57" t="s">
        <v>51</v>
      </c>
      <c r="R57" t="s">
        <v>51</v>
      </c>
      <c r="S57" t="s">
        <v>51</v>
      </c>
      <c r="T57" t="s">
        <v>51</v>
      </c>
      <c r="U57" t="s">
        <v>51</v>
      </c>
      <c r="V57" t="s">
        <v>51</v>
      </c>
      <c r="W57" t="s">
        <v>51</v>
      </c>
      <c r="X57" t="s">
        <v>51</v>
      </c>
      <c r="Y57" t="s">
        <v>51</v>
      </c>
      <c r="Z57" t="s">
        <v>51</v>
      </c>
      <c r="AA57" t="s">
        <v>51</v>
      </c>
      <c r="AB57" t="s">
        <v>51</v>
      </c>
      <c r="AC57" t="s">
        <v>51</v>
      </c>
      <c r="AD57" t="s">
        <v>51</v>
      </c>
      <c r="AE57" t="s">
        <v>51</v>
      </c>
      <c r="AF57" t="s">
        <v>51</v>
      </c>
      <c r="AG57" t="s">
        <v>51</v>
      </c>
      <c r="AH57" t="s">
        <v>51</v>
      </c>
      <c r="AI57" t="s">
        <v>51</v>
      </c>
      <c r="AJ57" t="s">
        <v>51</v>
      </c>
      <c r="AK57" t="s">
        <v>51</v>
      </c>
      <c r="AL57" t="s">
        <v>51</v>
      </c>
      <c r="AM57" t="s">
        <v>51</v>
      </c>
      <c r="AN57" t="s">
        <v>51</v>
      </c>
      <c r="AO57" t="s">
        <v>51</v>
      </c>
      <c r="AP57" t="s">
        <v>51</v>
      </c>
      <c r="AQ57" t="s">
        <v>51</v>
      </c>
      <c r="AR57" t="s">
        <v>51</v>
      </c>
      <c r="AS57">
        <f t="shared" si="5"/>
        <v>4</v>
      </c>
      <c r="AT57">
        <f t="shared" si="6"/>
        <v>4</v>
      </c>
      <c r="AU57">
        <f t="shared" si="7"/>
        <v>4</v>
      </c>
      <c r="AV57">
        <f t="shared" si="8"/>
        <v>4</v>
      </c>
      <c r="AW57">
        <f t="shared" si="9"/>
        <v>4</v>
      </c>
      <c r="AX57">
        <f t="shared" si="10"/>
        <v>4</v>
      </c>
      <c r="AY57">
        <f t="shared" si="11"/>
        <v>4</v>
      </c>
      <c r="AZ57">
        <f t="shared" si="12"/>
        <v>4</v>
      </c>
      <c r="BA57">
        <f t="shared" si="13"/>
        <v>4</v>
      </c>
      <c r="BB57">
        <f t="shared" si="14"/>
        <v>9</v>
      </c>
      <c r="BC57">
        <f t="shared" si="15"/>
        <v>0</v>
      </c>
      <c r="BD57" t="str">
        <f t="shared" si="2"/>
        <v/>
      </c>
      <c r="BE57" t="str">
        <f t="shared" si="3"/>
        <v/>
      </c>
      <c r="BF57" t="str">
        <f t="shared" si="4"/>
        <v/>
      </c>
    </row>
    <row r="58" spans="1:58" hidden="1" x14ac:dyDescent="0.35">
      <c r="A58" t="s">
        <v>300</v>
      </c>
      <c r="B58" s="10" t="s">
        <v>301</v>
      </c>
      <c r="C58" t="s">
        <v>483</v>
      </c>
      <c r="D58" t="s">
        <v>85</v>
      </c>
      <c r="E58">
        <v>213</v>
      </c>
      <c r="F58" t="s">
        <v>86</v>
      </c>
      <c r="G58">
        <v>11239</v>
      </c>
      <c r="H58">
        <v>213</v>
      </c>
      <c r="I58">
        <v>25</v>
      </c>
      <c r="J58" t="s">
        <v>51</v>
      </c>
      <c r="K58" t="s">
        <v>51</v>
      </c>
      <c r="L58" t="s">
        <v>51</v>
      </c>
      <c r="M58" t="s">
        <v>51</v>
      </c>
      <c r="N58" t="s">
        <v>51</v>
      </c>
      <c r="O58" t="s">
        <v>51</v>
      </c>
      <c r="P58" t="s">
        <v>51</v>
      </c>
      <c r="Q58" t="s">
        <v>51</v>
      </c>
      <c r="R58" t="s">
        <v>51</v>
      </c>
      <c r="S58" t="s">
        <v>51</v>
      </c>
      <c r="T58" t="s">
        <v>51</v>
      </c>
      <c r="U58" t="s">
        <v>51</v>
      </c>
      <c r="V58" t="s">
        <v>51</v>
      </c>
      <c r="W58" t="s">
        <v>51</v>
      </c>
      <c r="X58" t="s">
        <v>51</v>
      </c>
      <c r="Y58" t="s">
        <v>51</v>
      </c>
      <c r="Z58" t="s">
        <v>51</v>
      </c>
      <c r="AA58" t="s">
        <v>51</v>
      </c>
      <c r="AB58" t="s">
        <v>51</v>
      </c>
      <c r="AC58" t="s">
        <v>51</v>
      </c>
      <c r="AD58" t="s">
        <v>51</v>
      </c>
      <c r="AE58" t="s">
        <v>51</v>
      </c>
      <c r="AF58" t="s">
        <v>51</v>
      </c>
      <c r="AG58" t="s">
        <v>51</v>
      </c>
      <c r="AH58" t="s">
        <v>51</v>
      </c>
      <c r="AI58" t="s">
        <v>51</v>
      </c>
      <c r="AJ58" t="s">
        <v>51</v>
      </c>
      <c r="AK58" t="s">
        <v>51</v>
      </c>
      <c r="AL58" t="s">
        <v>51</v>
      </c>
      <c r="AM58" t="s">
        <v>51</v>
      </c>
      <c r="AN58" t="s">
        <v>51</v>
      </c>
      <c r="AO58" t="s">
        <v>51</v>
      </c>
      <c r="AP58" t="s">
        <v>51</v>
      </c>
      <c r="AQ58" t="s">
        <v>51</v>
      </c>
      <c r="AR58" t="s">
        <v>51</v>
      </c>
      <c r="AS58">
        <f t="shared" si="5"/>
        <v>4</v>
      </c>
      <c r="AT58">
        <f t="shared" si="6"/>
        <v>4</v>
      </c>
      <c r="AU58">
        <f t="shared" si="7"/>
        <v>4</v>
      </c>
      <c r="AV58">
        <f t="shared" si="8"/>
        <v>4</v>
      </c>
      <c r="AW58">
        <f t="shared" si="9"/>
        <v>4</v>
      </c>
      <c r="AX58">
        <f t="shared" si="10"/>
        <v>4</v>
      </c>
      <c r="AY58">
        <f t="shared" si="11"/>
        <v>4</v>
      </c>
      <c r="AZ58">
        <f t="shared" si="12"/>
        <v>4</v>
      </c>
      <c r="BA58">
        <f t="shared" si="13"/>
        <v>4</v>
      </c>
      <c r="BB58">
        <f t="shared" si="14"/>
        <v>9</v>
      </c>
      <c r="BC58">
        <f t="shared" si="15"/>
        <v>0</v>
      </c>
      <c r="BD58" t="str">
        <f t="shared" si="2"/>
        <v/>
      </c>
      <c r="BE58" t="str">
        <f t="shared" si="3"/>
        <v/>
      </c>
      <c r="BF58" t="str">
        <f t="shared" si="4"/>
        <v/>
      </c>
    </row>
    <row r="59" spans="1:58" hidden="1" x14ac:dyDescent="0.35">
      <c r="A59" t="s">
        <v>332</v>
      </c>
      <c r="B59" s="10" t="s">
        <v>333</v>
      </c>
      <c r="C59" t="s">
        <v>484</v>
      </c>
      <c r="D59" t="s">
        <v>85</v>
      </c>
      <c r="E59">
        <v>209</v>
      </c>
      <c r="F59" t="s">
        <v>86</v>
      </c>
      <c r="G59">
        <v>11240</v>
      </c>
      <c r="H59">
        <v>209</v>
      </c>
      <c r="I59">
        <v>25</v>
      </c>
      <c r="J59" t="s">
        <v>51</v>
      </c>
      <c r="K59" t="s">
        <v>51</v>
      </c>
      <c r="L59" t="s">
        <v>51</v>
      </c>
      <c r="M59" t="s">
        <v>51</v>
      </c>
      <c r="N59" t="s">
        <v>51</v>
      </c>
      <c r="O59" t="s">
        <v>51</v>
      </c>
      <c r="P59" t="s">
        <v>51</v>
      </c>
      <c r="Q59" t="s">
        <v>51</v>
      </c>
      <c r="R59" t="s">
        <v>51</v>
      </c>
      <c r="S59" t="s">
        <v>51</v>
      </c>
      <c r="T59" t="s">
        <v>51</v>
      </c>
      <c r="U59" t="s">
        <v>51</v>
      </c>
      <c r="V59" t="s">
        <v>51</v>
      </c>
      <c r="W59" t="s">
        <v>51</v>
      </c>
      <c r="X59" t="s">
        <v>51</v>
      </c>
      <c r="Y59" t="s">
        <v>51</v>
      </c>
      <c r="Z59" t="s">
        <v>51</v>
      </c>
      <c r="AA59" t="s">
        <v>51</v>
      </c>
      <c r="AB59" t="s">
        <v>51</v>
      </c>
      <c r="AC59" t="s">
        <v>51</v>
      </c>
      <c r="AD59" t="s">
        <v>51</v>
      </c>
      <c r="AE59" t="s">
        <v>51</v>
      </c>
      <c r="AF59" t="s">
        <v>51</v>
      </c>
      <c r="AG59" t="s">
        <v>51</v>
      </c>
      <c r="AH59" t="s">
        <v>51</v>
      </c>
      <c r="AI59" t="s">
        <v>51</v>
      </c>
      <c r="AJ59" t="s">
        <v>51</v>
      </c>
      <c r="AK59" t="s">
        <v>51</v>
      </c>
      <c r="AL59" t="s">
        <v>51</v>
      </c>
      <c r="AM59" t="s">
        <v>51</v>
      </c>
      <c r="AN59" t="s">
        <v>51</v>
      </c>
      <c r="AO59" t="s">
        <v>51</v>
      </c>
      <c r="AP59" t="s">
        <v>51</v>
      </c>
      <c r="AQ59" t="s">
        <v>51</v>
      </c>
      <c r="AR59" t="s">
        <v>51</v>
      </c>
      <c r="AS59">
        <f t="shared" si="5"/>
        <v>4</v>
      </c>
      <c r="AT59">
        <f t="shared" si="6"/>
        <v>4</v>
      </c>
      <c r="AU59">
        <f t="shared" si="7"/>
        <v>4</v>
      </c>
      <c r="AV59">
        <f t="shared" si="8"/>
        <v>4</v>
      </c>
      <c r="AW59">
        <f t="shared" si="9"/>
        <v>4</v>
      </c>
      <c r="AX59">
        <f t="shared" si="10"/>
        <v>4</v>
      </c>
      <c r="AY59">
        <f t="shared" si="11"/>
        <v>4</v>
      </c>
      <c r="AZ59">
        <f t="shared" si="12"/>
        <v>4</v>
      </c>
      <c r="BA59">
        <f t="shared" si="13"/>
        <v>4</v>
      </c>
      <c r="BB59">
        <f t="shared" si="14"/>
        <v>9</v>
      </c>
      <c r="BC59">
        <f t="shared" si="15"/>
        <v>0</v>
      </c>
      <c r="BD59" t="str">
        <f t="shared" si="2"/>
        <v/>
      </c>
      <c r="BE59" t="str">
        <f t="shared" si="3"/>
        <v/>
      </c>
      <c r="BF59" t="str">
        <f t="shared" si="4"/>
        <v/>
      </c>
    </row>
    <row r="60" spans="1:58" hidden="1" x14ac:dyDescent="0.35">
      <c r="A60" t="s">
        <v>91</v>
      </c>
      <c r="B60" s="10" t="s">
        <v>92</v>
      </c>
      <c r="C60" t="s">
        <v>485</v>
      </c>
      <c r="D60" t="s">
        <v>85</v>
      </c>
      <c r="E60">
        <v>207</v>
      </c>
      <c r="F60" t="s">
        <v>86</v>
      </c>
      <c r="G60">
        <v>11241</v>
      </c>
      <c r="H60">
        <v>207</v>
      </c>
      <c r="I60">
        <v>25</v>
      </c>
      <c r="J60" t="s">
        <v>51</v>
      </c>
      <c r="K60" t="s">
        <v>51</v>
      </c>
      <c r="L60" t="s">
        <v>51</v>
      </c>
      <c r="M60" t="s">
        <v>51</v>
      </c>
      <c r="N60" t="s">
        <v>51</v>
      </c>
      <c r="O60" t="s">
        <v>51</v>
      </c>
      <c r="P60" t="s">
        <v>51</v>
      </c>
      <c r="Q60" t="s">
        <v>51</v>
      </c>
      <c r="R60" t="s">
        <v>51</v>
      </c>
      <c r="S60" t="s">
        <v>51</v>
      </c>
      <c r="T60" t="s">
        <v>51</v>
      </c>
      <c r="U60" t="s">
        <v>51</v>
      </c>
      <c r="V60" t="s">
        <v>51</v>
      </c>
      <c r="W60" t="s">
        <v>51</v>
      </c>
      <c r="X60" t="s">
        <v>51</v>
      </c>
      <c r="Y60" t="s">
        <v>51</v>
      </c>
      <c r="Z60" t="s">
        <v>51</v>
      </c>
      <c r="AA60" t="s">
        <v>51</v>
      </c>
      <c r="AB60" t="s">
        <v>51</v>
      </c>
      <c r="AC60" t="s">
        <v>51</v>
      </c>
      <c r="AD60" t="s">
        <v>51</v>
      </c>
      <c r="AE60" t="s">
        <v>51</v>
      </c>
      <c r="AF60" t="s">
        <v>51</v>
      </c>
      <c r="AG60" t="s">
        <v>51</v>
      </c>
      <c r="AH60" t="s">
        <v>51</v>
      </c>
      <c r="AI60" t="s">
        <v>51</v>
      </c>
      <c r="AJ60" t="s">
        <v>51</v>
      </c>
      <c r="AK60" t="s">
        <v>51</v>
      </c>
      <c r="AL60" t="s">
        <v>51</v>
      </c>
      <c r="AM60" t="s">
        <v>51</v>
      </c>
      <c r="AN60" t="s">
        <v>51</v>
      </c>
      <c r="AO60" t="s">
        <v>51</v>
      </c>
      <c r="AP60" t="s">
        <v>51</v>
      </c>
      <c r="AQ60" t="s">
        <v>51</v>
      </c>
      <c r="AR60" t="s">
        <v>51</v>
      </c>
      <c r="AS60">
        <f t="shared" si="5"/>
        <v>4</v>
      </c>
      <c r="AT60">
        <f t="shared" si="6"/>
        <v>4</v>
      </c>
      <c r="AU60">
        <f t="shared" si="7"/>
        <v>4</v>
      </c>
      <c r="AV60">
        <f t="shared" si="8"/>
        <v>4</v>
      </c>
      <c r="AW60">
        <f t="shared" si="9"/>
        <v>4</v>
      </c>
      <c r="AX60">
        <f t="shared" si="10"/>
        <v>4</v>
      </c>
      <c r="AY60">
        <f t="shared" si="11"/>
        <v>4</v>
      </c>
      <c r="AZ60">
        <f t="shared" si="12"/>
        <v>4</v>
      </c>
      <c r="BA60">
        <f t="shared" si="13"/>
        <v>4</v>
      </c>
      <c r="BB60">
        <f t="shared" si="14"/>
        <v>9</v>
      </c>
      <c r="BC60">
        <f t="shared" si="15"/>
        <v>0</v>
      </c>
      <c r="BD60" t="str">
        <f t="shared" si="2"/>
        <v/>
      </c>
      <c r="BE60" t="str">
        <f t="shared" si="3"/>
        <v/>
      </c>
      <c r="BF60" t="str">
        <f t="shared" si="4"/>
        <v/>
      </c>
    </row>
    <row r="61" spans="1:58" hidden="1" x14ac:dyDescent="0.35">
      <c r="A61" t="s">
        <v>164</v>
      </c>
      <c r="B61" s="10" t="s">
        <v>165</v>
      </c>
      <c r="C61" t="s">
        <v>486</v>
      </c>
      <c r="D61" t="s">
        <v>85</v>
      </c>
      <c r="E61">
        <v>48</v>
      </c>
      <c r="F61" t="s">
        <v>90</v>
      </c>
      <c r="G61">
        <v>11242</v>
      </c>
      <c r="H61">
        <v>48</v>
      </c>
      <c r="I61">
        <v>25</v>
      </c>
      <c r="J61" t="s">
        <v>51</v>
      </c>
      <c r="K61" t="s">
        <v>51</v>
      </c>
      <c r="L61" t="s">
        <v>51</v>
      </c>
      <c r="M61" t="s">
        <v>51</v>
      </c>
      <c r="N61" t="s">
        <v>51</v>
      </c>
      <c r="O61" t="s">
        <v>51</v>
      </c>
      <c r="P61" t="s">
        <v>51</v>
      </c>
      <c r="Q61" t="s">
        <v>51</v>
      </c>
      <c r="R61" t="s">
        <v>51</v>
      </c>
      <c r="S61" t="s">
        <v>51</v>
      </c>
      <c r="T61" t="s">
        <v>51</v>
      </c>
      <c r="U61" t="s">
        <v>51</v>
      </c>
      <c r="V61" t="s">
        <v>51</v>
      </c>
      <c r="W61" t="s">
        <v>51</v>
      </c>
      <c r="X61" t="s">
        <v>51</v>
      </c>
      <c r="Y61" t="s">
        <v>51</v>
      </c>
      <c r="Z61" t="s">
        <v>51</v>
      </c>
      <c r="AA61" t="s">
        <v>51</v>
      </c>
      <c r="AB61" t="s">
        <v>51</v>
      </c>
      <c r="AC61" t="s">
        <v>51</v>
      </c>
      <c r="AD61" t="s">
        <v>51</v>
      </c>
      <c r="AE61" t="s">
        <v>51</v>
      </c>
      <c r="AF61" t="s">
        <v>51</v>
      </c>
      <c r="AG61" t="s">
        <v>51</v>
      </c>
      <c r="AH61" t="s">
        <v>51</v>
      </c>
      <c r="AI61" t="s">
        <v>51</v>
      </c>
      <c r="AJ61" t="s">
        <v>51</v>
      </c>
      <c r="AK61" t="s">
        <v>51</v>
      </c>
      <c r="AL61" t="s">
        <v>51</v>
      </c>
      <c r="AM61" t="s">
        <v>51</v>
      </c>
      <c r="AN61" t="s">
        <v>51</v>
      </c>
      <c r="AO61" t="s">
        <v>51</v>
      </c>
      <c r="AP61" t="s">
        <v>51</v>
      </c>
      <c r="AQ61" t="s">
        <v>51</v>
      </c>
      <c r="AR61" t="s">
        <v>51</v>
      </c>
      <c r="AS61">
        <f t="shared" si="5"/>
        <v>4</v>
      </c>
      <c r="AT61">
        <f t="shared" si="6"/>
        <v>4</v>
      </c>
      <c r="AU61">
        <f t="shared" si="7"/>
        <v>4</v>
      </c>
      <c r="AV61">
        <f t="shared" si="8"/>
        <v>4</v>
      </c>
      <c r="AW61">
        <f t="shared" si="9"/>
        <v>4</v>
      </c>
      <c r="AX61">
        <f t="shared" si="10"/>
        <v>4</v>
      </c>
      <c r="AY61">
        <f t="shared" si="11"/>
        <v>4</v>
      </c>
      <c r="AZ61">
        <f t="shared" si="12"/>
        <v>4</v>
      </c>
      <c r="BA61">
        <f t="shared" si="13"/>
        <v>4</v>
      </c>
      <c r="BB61">
        <f t="shared" si="14"/>
        <v>9</v>
      </c>
      <c r="BC61">
        <f t="shared" si="15"/>
        <v>0</v>
      </c>
      <c r="BD61" t="str">
        <f t="shared" si="2"/>
        <v/>
      </c>
      <c r="BE61" t="str">
        <f t="shared" si="3"/>
        <v/>
      </c>
      <c r="BF61" t="str">
        <f t="shared" si="4"/>
        <v/>
      </c>
    </row>
    <row r="62" spans="1:58" hidden="1" x14ac:dyDescent="0.35">
      <c r="A62" t="s">
        <v>487</v>
      </c>
      <c r="B62" s="10" t="s">
        <v>488</v>
      </c>
      <c r="C62" t="s">
        <v>489</v>
      </c>
      <c r="D62" t="s">
        <v>49</v>
      </c>
      <c r="E62">
        <v>422</v>
      </c>
      <c r="F62" t="s">
        <v>50</v>
      </c>
      <c r="G62">
        <v>11265</v>
      </c>
      <c r="H62">
        <v>422</v>
      </c>
      <c r="I62">
        <v>25</v>
      </c>
      <c r="J62" t="s">
        <v>51</v>
      </c>
      <c r="K62" t="s">
        <v>51</v>
      </c>
      <c r="L62" t="s">
        <v>51</v>
      </c>
      <c r="M62" t="s">
        <v>51</v>
      </c>
      <c r="N62" t="s">
        <v>51</v>
      </c>
      <c r="O62" t="s">
        <v>51</v>
      </c>
      <c r="P62" t="s">
        <v>51</v>
      </c>
      <c r="Q62" t="s">
        <v>51</v>
      </c>
      <c r="R62" t="s">
        <v>51</v>
      </c>
      <c r="S62" t="s">
        <v>51</v>
      </c>
      <c r="T62" t="s">
        <v>51</v>
      </c>
      <c r="U62" t="s">
        <v>51</v>
      </c>
      <c r="V62" t="s">
        <v>51</v>
      </c>
      <c r="W62" t="s">
        <v>51</v>
      </c>
      <c r="X62" t="s">
        <v>51</v>
      </c>
      <c r="Y62" t="s">
        <v>51</v>
      </c>
      <c r="Z62" t="s">
        <v>51</v>
      </c>
      <c r="AA62" t="s">
        <v>51</v>
      </c>
      <c r="AB62" t="s">
        <v>51</v>
      </c>
      <c r="AC62" t="s">
        <v>51</v>
      </c>
      <c r="AD62" t="s">
        <v>51</v>
      </c>
      <c r="AE62" t="s">
        <v>51</v>
      </c>
      <c r="AF62" t="s">
        <v>51</v>
      </c>
      <c r="AG62" t="s">
        <v>51</v>
      </c>
      <c r="AH62" t="s">
        <v>51</v>
      </c>
      <c r="AI62" t="s">
        <v>51</v>
      </c>
      <c r="AJ62" t="s">
        <v>51</v>
      </c>
      <c r="AK62" t="s">
        <v>51</v>
      </c>
      <c r="AL62" t="s">
        <v>51</v>
      </c>
      <c r="AM62" t="s">
        <v>51</v>
      </c>
      <c r="AN62" t="s">
        <v>51</v>
      </c>
      <c r="AO62" t="s">
        <v>51</v>
      </c>
      <c r="AP62" t="s">
        <v>51</v>
      </c>
      <c r="AQ62" t="s">
        <v>51</v>
      </c>
      <c r="AR62" t="s">
        <v>51</v>
      </c>
      <c r="AS62">
        <f t="shared" si="5"/>
        <v>4</v>
      </c>
      <c r="AT62">
        <f t="shared" si="6"/>
        <v>4</v>
      </c>
      <c r="AU62">
        <f t="shared" si="7"/>
        <v>4</v>
      </c>
      <c r="AV62">
        <f t="shared" si="8"/>
        <v>4</v>
      </c>
      <c r="AW62">
        <f t="shared" si="9"/>
        <v>4</v>
      </c>
      <c r="AX62">
        <f t="shared" si="10"/>
        <v>4</v>
      </c>
      <c r="AY62">
        <f t="shared" si="11"/>
        <v>4</v>
      </c>
      <c r="AZ62">
        <f t="shared" si="12"/>
        <v>4</v>
      </c>
      <c r="BA62">
        <f t="shared" si="13"/>
        <v>4</v>
      </c>
      <c r="BB62">
        <f t="shared" si="14"/>
        <v>9</v>
      </c>
      <c r="BC62">
        <f t="shared" si="15"/>
        <v>0</v>
      </c>
      <c r="BD62" t="str">
        <f t="shared" si="2"/>
        <v/>
      </c>
      <c r="BE62" t="str">
        <f t="shared" si="3"/>
        <v/>
      </c>
      <c r="BF62" t="str">
        <f t="shared" si="4"/>
        <v/>
      </c>
    </row>
    <row r="63" spans="1:58" hidden="1" x14ac:dyDescent="0.35">
      <c r="A63" t="s">
        <v>490</v>
      </c>
      <c r="B63" s="10" t="s">
        <v>491</v>
      </c>
      <c r="C63" t="s">
        <v>492</v>
      </c>
      <c r="D63" t="s">
        <v>49</v>
      </c>
      <c r="E63">
        <v>420</v>
      </c>
      <c r="F63" t="s">
        <v>50</v>
      </c>
      <c r="G63">
        <v>11266</v>
      </c>
      <c r="H63">
        <v>420</v>
      </c>
      <c r="I63">
        <v>25</v>
      </c>
      <c r="J63" t="s">
        <v>51</v>
      </c>
      <c r="K63" t="s">
        <v>51</v>
      </c>
      <c r="L63" t="s">
        <v>51</v>
      </c>
      <c r="M63" t="s">
        <v>51</v>
      </c>
      <c r="N63" t="s">
        <v>51</v>
      </c>
      <c r="O63" t="s">
        <v>51</v>
      </c>
      <c r="P63" t="s">
        <v>51</v>
      </c>
      <c r="Q63" t="s">
        <v>51</v>
      </c>
      <c r="R63" t="s">
        <v>51</v>
      </c>
      <c r="S63" t="s">
        <v>51</v>
      </c>
      <c r="T63" t="s">
        <v>51</v>
      </c>
      <c r="U63" t="s">
        <v>51</v>
      </c>
      <c r="V63" t="s">
        <v>51</v>
      </c>
      <c r="W63" t="s">
        <v>51</v>
      </c>
      <c r="X63" t="s">
        <v>51</v>
      </c>
      <c r="Y63" t="s">
        <v>51</v>
      </c>
      <c r="Z63" t="s">
        <v>51</v>
      </c>
      <c r="AA63" t="s">
        <v>51</v>
      </c>
      <c r="AB63" t="s">
        <v>51</v>
      </c>
      <c r="AC63" t="s">
        <v>51</v>
      </c>
      <c r="AD63" t="s">
        <v>51</v>
      </c>
      <c r="AE63" t="s">
        <v>51</v>
      </c>
      <c r="AF63" t="s">
        <v>51</v>
      </c>
      <c r="AG63" t="s">
        <v>51</v>
      </c>
      <c r="AH63" t="s">
        <v>51</v>
      </c>
      <c r="AI63">
        <v>1</v>
      </c>
      <c r="AJ63">
        <v>1</v>
      </c>
      <c r="AK63" t="s">
        <v>493</v>
      </c>
      <c r="AL63" t="s">
        <v>51</v>
      </c>
      <c r="AM63" t="s">
        <v>51</v>
      </c>
      <c r="AN63" t="s">
        <v>494</v>
      </c>
      <c r="AO63" t="s">
        <v>51</v>
      </c>
      <c r="AP63">
        <v>61</v>
      </c>
      <c r="AQ63" t="s">
        <v>51</v>
      </c>
      <c r="AR63" t="s">
        <v>51</v>
      </c>
      <c r="AS63">
        <f t="shared" si="5"/>
        <v>4</v>
      </c>
      <c r="AT63">
        <f t="shared" si="6"/>
        <v>4</v>
      </c>
      <c r="AU63">
        <f t="shared" si="7"/>
        <v>4</v>
      </c>
      <c r="AV63">
        <f t="shared" si="8"/>
        <v>4</v>
      </c>
      <c r="AW63">
        <f t="shared" si="9"/>
        <v>4</v>
      </c>
      <c r="AX63">
        <f t="shared" si="10"/>
        <v>4</v>
      </c>
      <c r="AY63">
        <f t="shared" si="11"/>
        <v>4</v>
      </c>
      <c r="AZ63">
        <f t="shared" si="12"/>
        <v>4</v>
      </c>
      <c r="BA63">
        <f t="shared" si="13"/>
        <v>4</v>
      </c>
      <c r="BB63">
        <f t="shared" si="14"/>
        <v>9</v>
      </c>
      <c r="BC63">
        <f t="shared" si="15"/>
        <v>2</v>
      </c>
      <c r="BD63" t="str">
        <f t="shared" si="2"/>
        <v/>
      </c>
      <c r="BE63">
        <f t="shared" si="3"/>
        <v>1.6393442622950821E-2</v>
      </c>
      <c r="BF63">
        <f t="shared" si="4"/>
        <v>1.6393442622950821E-2</v>
      </c>
    </row>
    <row r="64" spans="1:58" hidden="1" x14ac:dyDescent="0.35">
      <c r="A64" t="s">
        <v>495</v>
      </c>
      <c r="B64" s="10" t="s">
        <v>496</v>
      </c>
      <c r="C64" t="s">
        <v>497</v>
      </c>
      <c r="D64" t="s">
        <v>49</v>
      </c>
      <c r="E64">
        <v>22</v>
      </c>
      <c r="F64" t="s">
        <v>50</v>
      </c>
      <c r="G64">
        <v>11267</v>
      </c>
      <c r="H64">
        <v>22</v>
      </c>
      <c r="I64">
        <v>25</v>
      </c>
      <c r="J64" t="s">
        <v>51</v>
      </c>
      <c r="K64" t="s">
        <v>51</v>
      </c>
      <c r="L64" t="s">
        <v>51</v>
      </c>
      <c r="M64" t="s">
        <v>51</v>
      </c>
      <c r="N64" t="s">
        <v>51</v>
      </c>
      <c r="O64" t="s">
        <v>51</v>
      </c>
      <c r="P64" t="s">
        <v>51</v>
      </c>
      <c r="Q64" t="s">
        <v>51</v>
      </c>
      <c r="R64" t="s">
        <v>51</v>
      </c>
      <c r="S64" t="s">
        <v>51</v>
      </c>
      <c r="T64" t="s">
        <v>51</v>
      </c>
      <c r="U64" t="s">
        <v>51</v>
      </c>
      <c r="V64" t="s">
        <v>51</v>
      </c>
      <c r="W64" t="s">
        <v>51</v>
      </c>
      <c r="X64" t="s">
        <v>51</v>
      </c>
      <c r="Y64" t="s">
        <v>51</v>
      </c>
      <c r="Z64" t="s">
        <v>51</v>
      </c>
      <c r="AA64" t="s">
        <v>51</v>
      </c>
      <c r="AB64" t="s">
        <v>51</v>
      </c>
      <c r="AC64" t="s">
        <v>51</v>
      </c>
      <c r="AD64" t="s">
        <v>51</v>
      </c>
      <c r="AE64" t="s">
        <v>51</v>
      </c>
      <c r="AF64" t="s">
        <v>51</v>
      </c>
      <c r="AG64" t="s">
        <v>51</v>
      </c>
      <c r="AH64" t="s">
        <v>51</v>
      </c>
      <c r="AI64" t="s">
        <v>51</v>
      </c>
      <c r="AJ64" t="s">
        <v>51</v>
      </c>
      <c r="AK64" t="s">
        <v>51</v>
      </c>
      <c r="AL64" t="s">
        <v>51</v>
      </c>
      <c r="AM64" t="s">
        <v>51</v>
      </c>
      <c r="AN64" t="s">
        <v>51</v>
      </c>
      <c r="AO64" t="s">
        <v>51</v>
      </c>
      <c r="AP64">
        <v>186</v>
      </c>
      <c r="AQ64" t="s">
        <v>498</v>
      </c>
      <c r="AR64" t="s">
        <v>499</v>
      </c>
      <c r="AS64">
        <f t="shared" si="5"/>
        <v>4</v>
      </c>
      <c r="AT64">
        <f t="shared" si="6"/>
        <v>4</v>
      </c>
      <c r="AU64">
        <f t="shared" si="7"/>
        <v>4</v>
      </c>
      <c r="AV64">
        <f t="shared" si="8"/>
        <v>4</v>
      </c>
      <c r="AW64">
        <f t="shared" si="9"/>
        <v>4</v>
      </c>
      <c r="AX64">
        <f t="shared" si="10"/>
        <v>4</v>
      </c>
      <c r="AY64">
        <f t="shared" si="11"/>
        <v>4</v>
      </c>
      <c r="AZ64">
        <f t="shared" si="12"/>
        <v>4</v>
      </c>
      <c r="BA64">
        <f t="shared" si="13"/>
        <v>4</v>
      </c>
      <c r="BB64">
        <f t="shared" si="14"/>
        <v>9</v>
      </c>
      <c r="BC64">
        <f t="shared" si="15"/>
        <v>0</v>
      </c>
      <c r="BD64" t="str">
        <f t="shared" si="2"/>
        <v/>
      </c>
      <c r="BE64" t="str">
        <f t="shared" si="3"/>
        <v/>
      </c>
      <c r="BF64" t="str">
        <f t="shared" si="4"/>
        <v/>
      </c>
    </row>
    <row r="65" spans="1:58" hidden="1" x14ac:dyDescent="0.35">
      <c r="A65" t="s">
        <v>211</v>
      </c>
      <c r="B65" s="10" t="s">
        <v>212</v>
      </c>
      <c r="C65" t="s">
        <v>500</v>
      </c>
      <c r="D65" t="s">
        <v>501</v>
      </c>
      <c r="E65">
        <v>496</v>
      </c>
      <c r="F65" t="s">
        <v>502</v>
      </c>
      <c r="G65">
        <v>11268</v>
      </c>
      <c r="H65">
        <v>496</v>
      </c>
      <c r="I65">
        <v>25</v>
      </c>
      <c r="J65" t="s">
        <v>51</v>
      </c>
      <c r="K65" t="s">
        <v>51</v>
      </c>
      <c r="L65" t="s">
        <v>51</v>
      </c>
      <c r="M65" t="s">
        <v>51</v>
      </c>
      <c r="N65" t="s">
        <v>51</v>
      </c>
      <c r="O65" t="s">
        <v>51</v>
      </c>
      <c r="P65" t="s">
        <v>51</v>
      </c>
      <c r="Q65" t="s">
        <v>51</v>
      </c>
      <c r="R65" t="s">
        <v>51</v>
      </c>
      <c r="S65" t="s">
        <v>51</v>
      </c>
      <c r="T65" t="s">
        <v>51</v>
      </c>
      <c r="U65" t="s">
        <v>51</v>
      </c>
      <c r="V65" t="s">
        <v>51</v>
      </c>
      <c r="W65" t="s">
        <v>51</v>
      </c>
      <c r="X65" t="s">
        <v>51</v>
      </c>
      <c r="Y65" t="s">
        <v>51</v>
      </c>
      <c r="Z65" t="s">
        <v>51</v>
      </c>
      <c r="AA65" t="s">
        <v>51</v>
      </c>
      <c r="AB65" t="s">
        <v>51</v>
      </c>
      <c r="AC65" t="s">
        <v>51</v>
      </c>
      <c r="AD65" t="s">
        <v>51</v>
      </c>
      <c r="AE65" t="s">
        <v>51</v>
      </c>
      <c r="AF65" t="s">
        <v>51</v>
      </c>
      <c r="AG65" t="s">
        <v>503</v>
      </c>
      <c r="AH65">
        <v>3</v>
      </c>
      <c r="AI65">
        <v>3</v>
      </c>
      <c r="AJ65" t="s">
        <v>51</v>
      </c>
      <c r="AK65" t="s">
        <v>504</v>
      </c>
      <c r="AL65" t="s">
        <v>51</v>
      </c>
      <c r="AM65" t="s">
        <v>505</v>
      </c>
      <c r="AN65" t="s">
        <v>51</v>
      </c>
      <c r="AO65" t="s">
        <v>51</v>
      </c>
      <c r="AP65" t="s">
        <v>51</v>
      </c>
      <c r="AQ65" t="s">
        <v>51</v>
      </c>
      <c r="AR65" t="s">
        <v>83</v>
      </c>
      <c r="AS65">
        <f t="shared" si="5"/>
        <v>4</v>
      </c>
      <c r="AT65">
        <f t="shared" si="6"/>
        <v>4</v>
      </c>
      <c r="AU65">
        <f t="shared" si="7"/>
        <v>4</v>
      </c>
      <c r="AV65">
        <f t="shared" si="8"/>
        <v>4</v>
      </c>
      <c r="AW65">
        <f t="shared" si="9"/>
        <v>4</v>
      </c>
      <c r="AX65">
        <f t="shared" si="10"/>
        <v>4</v>
      </c>
      <c r="AY65">
        <f t="shared" si="11"/>
        <v>4</v>
      </c>
      <c r="AZ65">
        <f t="shared" si="12"/>
        <v>4</v>
      </c>
      <c r="BA65">
        <f t="shared" si="13"/>
        <v>4</v>
      </c>
      <c r="BB65">
        <f t="shared" si="14"/>
        <v>9</v>
      </c>
      <c r="BC65">
        <f t="shared" si="15"/>
        <v>6</v>
      </c>
      <c r="BD65" t="str">
        <f t="shared" si="2"/>
        <v/>
      </c>
      <c r="BE65" t="str">
        <f t="shared" si="3"/>
        <v/>
      </c>
      <c r="BF65" t="str">
        <f t="shared" si="4"/>
        <v/>
      </c>
    </row>
    <row r="66" spans="1:58" x14ac:dyDescent="0.35">
      <c r="A66" t="s">
        <v>211</v>
      </c>
      <c r="B66" s="10" t="s">
        <v>212</v>
      </c>
      <c r="C66" t="s">
        <v>506</v>
      </c>
      <c r="D66" t="s">
        <v>501</v>
      </c>
      <c r="E66">
        <v>494</v>
      </c>
      <c r="F66" t="s">
        <v>502</v>
      </c>
      <c r="G66">
        <v>11269</v>
      </c>
      <c r="H66">
        <v>494</v>
      </c>
      <c r="I66">
        <v>25</v>
      </c>
      <c r="J66" t="s">
        <v>51</v>
      </c>
      <c r="K66" t="s">
        <v>51</v>
      </c>
      <c r="L66" t="s">
        <v>51</v>
      </c>
      <c r="M66" t="s">
        <v>51</v>
      </c>
      <c r="N66" t="s">
        <v>51</v>
      </c>
      <c r="O66" t="s">
        <v>51</v>
      </c>
      <c r="P66" t="s">
        <v>51</v>
      </c>
      <c r="Q66" t="s">
        <v>51</v>
      </c>
      <c r="R66" t="s">
        <v>51</v>
      </c>
      <c r="S66" t="s">
        <v>51</v>
      </c>
      <c r="T66" t="s">
        <v>51</v>
      </c>
      <c r="U66" t="s">
        <v>51</v>
      </c>
      <c r="V66" t="s">
        <v>94</v>
      </c>
      <c r="W66" t="s">
        <v>94</v>
      </c>
      <c r="X66" t="s">
        <v>507</v>
      </c>
      <c r="Y66" t="s">
        <v>508</v>
      </c>
      <c r="Z66" t="s">
        <v>509</v>
      </c>
      <c r="AA66" t="s">
        <v>94</v>
      </c>
      <c r="AB66" t="s">
        <v>94</v>
      </c>
      <c r="AC66" t="s">
        <v>510</v>
      </c>
      <c r="AD66" t="s">
        <v>51</v>
      </c>
      <c r="AE66" t="s">
        <v>511</v>
      </c>
      <c r="AF66" t="s">
        <v>94</v>
      </c>
      <c r="AG66" t="s">
        <v>512</v>
      </c>
      <c r="AH66">
        <v>11</v>
      </c>
      <c r="AI66">
        <v>3</v>
      </c>
      <c r="AJ66">
        <v>8</v>
      </c>
      <c r="AK66" t="s">
        <v>51</v>
      </c>
      <c r="AL66" t="s">
        <v>51</v>
      </c>
      <c r="AM66" t="s">
        <v>513</v>
      </c>
      <c r="AN66" t="s">
        <v>51</v>
      </c>
      <c r="AO66" t="s">
        <v>514</v>
      </c>
      <c r="AP66" t="s">
        <v>51</v>
      </c>
      <c r="AQ66" t="s">
        <v>515</v>
      </c>
      <c r="AR66" t="s">
        <v>83</v>
      </c>
      <c r="AS66">
        <f t="shared" si="5"/>
        <v>3</v>
      </c>
      <c r="AT66">
        <f t="shared" si="6"/>
        <v>3</v>
      </c>
      <c r="AU66">
        <f t="shared" si="7"/>
        <v>81</v>
      </c>
      <c r="AV66">
        <f t="shared" si="8"/>
        <v>197</v>
      </c>
      <c r="AW66">
        <f t="shared" si="9"/>
        <v>25</v>
      </c>
      <c r="AX66">
        <f t="shared" si="10"/>
        <v>3</v>
      </c>
      <c r="AY66">
        <f t="shared" si="11"/>
        <v>3</v>
      </c>
      <c r="AZ66">
        <f t="shared" si="12"/>
        <v>77</v>
      </c>
      <c r="BA66">
        <f t="shared" si="13"/>
        <v>4</v>
      </c>
      <c r="BB66">
        <f t="shared" si="14"/>
        <v>1</v>
      </c>
      <c r="BC66">
        <f t="shared" si="15"/>
        <v>22</v>
      </c>
      <c r="BD66" t="str">
        <f t="shared" si="2"/>
        <v/>
      </c>
      <c r="BE66" t="str">
        <f t="shared" si="3"/>
        <v/>
      </c>
      <c r="BF66" t="str">
        <f t="shared" si="4"/>
        <v/>
      </c>
    </row>
    <row r="67" spans="1:58" hidden="1" x14ac:dyDescent="0.35">
      <c r="A67" t="s">
        <v>138</v>
      </c>
      <c r="B67" s="10" t="s">
        <v>139</v>
      </c>
      <c r="C67" t="s">
        <v>516</v>
      </c>
      <c r="D67" t="s">
        <v>501</v>
      </c>
      <c r="E67">
        <v>507</v>
      </c>
      <c r="F67" t="s">
        <v>502</v>
      </c>
      <c r="G67">
        <v>11270</v>
      </c>
      <c r="H67">
        <v>507</v>
      </c>
      <c r="I67">
        <v>25</v>
      </c>
      <c r="J67" t="s">
        <v>51</v>
      </c>
      <c r="K67" t="s">
        <v>51</v>
      </c>
      <c r="L67" t="s">
        <v>51</v>
      </c>
      <c r="M67" t="s">
        <v>51</v>
      </c>
      <c r="N67" t="s">
        <v>51</v>
      </c>
      <c r="O67" t="s">
        <v>51</v>
      </c>
      <c r="P67" t="s">
        <v>51</v>
      </c>
      <c r="Q67" t="s">
        <v>51</v>
      </c>
      <c r="R67" t="s">
        <v>51</v>
      </c>
      <c r="S67" t="s">
        <v>51</v>
      </c>
      <c r="T67" t="s">
        <v>51</v>
      </c>
      <c r="U67" t="s">
        <v>51</v>
      </c>
      <c r="V67" t="s">
        <v>51</v>
      </c>
      <c r="W67" t="s">
        <v>51</v>
      </c>
      <c r="X67" t="s">
        <v>51</v>
      </c>
      <c r="Y67" t="s">
        <v>51</v>
      </c>
      <c r="Z67" t="s">
        <v>51</v>
      </c>
      <c r="AA67" t="s">
        <v>51</v>
      </c>
      <c r="AB67" t="s">
        <v>51</v>
      </c>
      <c r="AC67" t="s">
        <v>51</v>
      </c>
      <c r="AD67" t="s">
        <v>51</v>
      </c>
      <c r="AE67" t="s">
        <v>51</v>
      </c>
      <c r="AF67" t="s">
        <v>51</v>
      </c>
      <c r="AG67" t="s">
        <v>51</v>
      </c>
      <c r="AH67" t="s">
        <v>51</v>
      </c>
      <c r="AI67" t="s">
        <v>51</v>
      </c>
      <c r="AJ67" t="s">
        <v>51</v>
      </c>
      <c r="AK67" t="s">
        <v>51</v>
      </c>
      <c r="AL67" t="s">
        <v>51</v>
      </c>
      <c r="AM67" t="s">
        <v>51</v>
      </c>
      <c r="AN67" t="s">
        <v>51</v>
      </c>
      <c r="AO67" t="s">
        <v>51</v>
      </c>
      <c r="AP67" t="s">
        <v>51</v>
      </c>
      <c r="AQ67" t="s">
        <v>51</v>
      </c>
      <c r="AR67" t="s">
        <v>51</v>
      </c>
      <c r="AS67">
        <f t="shared" si="5"/>
        <v>4</v>
      </c>
      <c r="AT67">
        <f t="shared" si="6"/>
        <v>4</v>
      </c>
      <c r="AU67">
        <f t="shared" si="7"/>
        <v>4</v>
      </c>
      <c r="AV67">
        <f t="shared" si="8"/>
        <v>4</v>
      </c>
      <c r="AW67">
        <f t="shared" si="9"/>
        <v>4</v>
      </c>
      <c r="AX67">
        <f t="shared" si="10"/>
        <v>4</v>
      </c>
      <c r="AY67">
        <f t="shared" si="11"/>
        <v>4</v>
      </c>
      <c r="AZ67">
        <f t="shared" si="12"/>
        <v>4</v>
      </c>
      <c r="BA67">
        <f t="shared" si="13"/>
        <v>4</v>
      </c>
      <c r="BB67">
        <f t="shared" si="14"/>
        <v>9</v>
      </c>
      <c r="BC67">
        <f t="shared" si="15"/>
        <v>0</v>
      </c>
      <c r="BD67" t="str">
        <f t="shared" ref="BD67:BD130" si="16">IFERROR(AH67/$AP67,"")</f>
        <v/>
      </c>
      <c r="BE67" t="str">
        <f t="shared" ref="BE67:BE130" si="17">IFERROR(AI67/$AP67,"")</f>
        <v/>
      </c>
      <c r="BF67" t="str">
        <f t="shared" ref="BF67:BF130" si="18">IFERROR(AJ67/$AP67,"")</f>
        <v/>
      </c>
    </row>
    <row r="68" spans="1:58" hidden="1" x14ac:dyDescent="0.35">
      <c r="A68" t="s">
        <v>87</v>
      </c>
      <c r="B68" s="10" t="s">
        <v>88</v>
      </c>
      <c r="C68" t="s">
        <v>517</v>
      </c>
      <c r="D68" t="s">
        <v>501</v>
      </c>
      <c r="E68">
        <v>503</v>
      </c>
      <c r="F68" t="s">
        <v>502</v>
      </c>
      <c r="G68">
        <v>11271</v>
      </c>
      <c r="H68">
        <v>503</v>
      </c>
      <c r="I68">
        <v>25</v>
      </c>
      <c r="J68" t="s">
        <v>51</v>
      </c>
      <c r="K68" t="s">
        <v>51</v>
      </c>
      <c r="L68" t="s">
        <v>51</v>
      </c>
      <c r="M68" t="s">
        <v>51</v>
      </c>
      <c r="N68" t="s">
        <v>51</v>
      </c>
      <c r="O68" t="s">
        <v>51</v>
      </c>
      <c r="P68" t="s">
        <v>51</v>
      </c>
      <c r="Q68" t="s">
        <v>51</v>
      </c>
      <c r="R68" t="s">
        <v>51</v>
      </c>
      <c r="S68" t="s">
        <v>51</v>
      </c>
      <c r="T68" t="s">
        <v>51</v>
      </c>
      <c r="U68" t="s">
        <v>51</v>
      </c>
      <c r="V68" t="s">
        <v>51</v>
      </c>
      <c r="W68" t="s">
        <v>51</v>
      </c>
      <c r="X68" t="s">
        <v>51</v>
      </c>
      <c r="Y68" t="s">
        <v>51</v>
      </c>
      <c r="Z68" t="s">
        <v>51</v>
      </c>
      <c r="AA68" t="s">
        <v>51</v>
      </c>
      <c r="AB68" t="s">
        <v>51</v>
      </c>
      <c r="AC68" t="s">
        <v>51</v>
      </c>
      <c r="AD68" t="s">
        <v>51</v>
      </c>
      <c r="AE68" t="s">
        <v>51</v>
      </c>
      <c r="AF68" t="s">
        <v>51</v>
      </c>
      <c r="AG68" t="s">
        <v>51</v>
      </c>
      <c r="AH68" t="s">
        <v>51</v>
      </c>
      <c r="AI68" t="s">
        <v>51</v>
      </c>
      <c r="AJ68" t="s">
        <v>51</v>
      </c>
      <c r="AK68" t="s">
        <v>51</v>
      </c>
      <c r="AL68" t="s">
        <v>51</v>
      </c>
      <c r="AM68" t="s">
        <v>51</v>
      </c>
      <c r="AN68" t="s">
        <v>51</v>
      </c>
      <c r="AO68" t="s">
        <v>51</v>
      </c>
      <c r="AP68" t="s">
        <v>51</v>
      </c>
      <c r="AQ68" t="s">
        <v>51</v>
      </c>
      <c r="AR68" t="s">
        <v>51</v>
      </c>
      <c r="AS68">
        <f t="shared" si="5"/>
        <v>4</v>
      </c>
      <c r="AT68">
        <f t="shared" si="6"/>
        <v>4</v>
      </c>
      <c r="AU68">
        <f t="shared" si="7"/>
        <v>4</v>
      </c>
      <c r="AV68">
        <f t="shared" si="8"/>
        <v>4</v>
      </c>
      <c r="AW68">
        <f t="shared" si="9"/>
        <v>4</v>
      </c>
      <c r="AX68">
        <f t="shared" si="10"/>
        <v>4</v>
      </c>
      <c r="AY68">
        <f t="shared" si="11"/>
        <v>4</v>
      </c>
      <c r="AZ68">
        <f t="shared" si="12"/>
        <v>4</v>
      </c>
      <c r="BA68">
        <f t="shared" si="13"/>
        <v>4</v>
      </c>
      <c r="BB68">
        <f t="shared" si="14"/>
        <v>9</v>
      </c>
      <c r="BC68">
        <f t="shared" si="15"/>
        <v>0</v>
      </c>
      <c r="BD68" t="str">
        <f t="shared" si="16"/>
        <v/>
      </c>
      <c r="BE68" t="str">
        <f t="shared" si="17"/>
        <v/>
      </c>
      <c r="BF68" t="str">
        <f t="shared" si="18"/>
        <v/>
      </c>
    </row>
    <row r="69" spans="1:58" x14ac:dyDescent="0.35">
      <c r="A69" t="s">
        <v>518</v>
      </c>
      <c r="B69" s="10" t="s">
        <v>519</v>
      </c>
      <c r="C69" t="s">
        <v>520</v>
      </c>
      <c r="D69" t="s">
        <v>501</v>
      </c>
      <c r="E69">
        <v>499</v>
      </c>
      <c r="F69" t="s">
        <v>502</v>
      </c>
      <c r="G69">
        <v>11272</v>
      </c>
      <c r="H69">
        <v>499</v>
      </c>
      <c r="I69">
        <v>25</v>
      </c>
      <c r="J69" t="s">
        <v>51</v>
      </c>
      <c r="K69" t="s">
        <v>51</v>
      </c>
      <c r="L69" t="s">
        <v>51</v>
      </c>
      <c r="M69" t="s">
        <v>51</v>
      </c>
      <c r="N69" t="s">
        <v>51</v>
      </c>
      <c r="O69" t="s">
        <v>51</v>
      </c>
      <c r="P69" t="s">
        <v>51</v>
      </c>
      <c r="Q69" t="s">
        <v>51</v>
      </c>
      <c r="R69" t="s">
        <v>51</v>
      </c>
      <c r="S69" t="s">
        <v>51</v>
      </c>
      <c r="T69" t="s">
        <v>51</v>
      </c>
      <c r="U69" t="s">
        <v>51</v>
      </c>
      <c r="V69" t="s">
        <v>521</v>
      </c>
      <c r="W69" t="s">
        <v>521</v>
      </c>
      <c r="X69" t="s">
        <v>522</v>
      </c>
      <c r="Y69" t="s">
        <v>521</v>
      </c>
      <c r="Z69" t="s">
        <v>521</v>
      </c>
      <c r="AA69" t="s">
        <v>521</v>
      </c>
      <c r="AB69" t="s">
        <v>521</v>
      </c>
      <c r="AC69" t="s">
        <v>51</v>
      </c>
      <c r="AD69" t="s">
        <v>51</v>
      </c>
      <c r="AE69" t="s">
        <v>51</v>
      </c>
      <c r="AF69" t="s">
        <v>523</v>
      </c>
      <c r="AG69" t="s">
        <v>524</v>
      </c>
      <c r="AH69" t="s">
        <v>51</v>
      </c>
      <c r="AI69">
        <v>0</v>
      </c>
      <c r="AJ69" t="s">
        <v>51</v>
      </c>
      <c r="AK69" t="s">
        <v>51</v>
      </c>
      <c r="AL69" t="s">
        <v>51</v>
      </c>
      <c r="AM69" t="s">
        <v>525</v>
      </c>
      <c r="AN69" t="s">
        <v>51</v>
      </c>
      <c r="AO69" t="s">
        <v>526</v>
      </c>
      <c r="AP69" t="s">
        <v>51</v>
      </c>
      <c r="AQ69" t="s">
        <v>527</v>
      </c>
      <c r="AR69" t="s">
        <v>65</v>
      </c>
      <c r="AS69">
        <f t="shared" ref="AS69:AS132" si="19">LEN(V69)</f>
        <v>4</v>
      </c>
      <c r="AT69">
        <f t="shared" ref="AT69:AT132" si="20">LEN(W69)</f>
        <v>4</v>
      </c>
      <c r="AU69">
        <f t="shared" ref="AU69:AU132" si="21">LEN(X69)</f>
        <v>28</v>
      </c>
      <c r="AV69">
        <f t="shared" ref="AV69:AV132" si="22">LEN(Y69)</f>
        <v>4</v>
      </c>
      <c r="AW69">
        <f t="shared" ref="AW69:AW132" si="23">LEN(Z69)</f>
        <v>4</v>
      </c>
      <c r="AX69">
        <f t="shared" ref="AX69:AX132" si="24">LEN(AA69)</f>
        <v>4</v>
      </c>
      <c r="AY69">
        <f t="shared" ref="AY69:AY132" si="25">LEN(AB69)</f>
        <v>4</v>
      </c>
      <c r="AZ69">
        <f t="shared" ref="AZ69:AZ132" si="26">LEN(AC69)</f>
        <v>4</v>
      </c>
      <c r="BA69">
        <f t="shared" ref="BA69:BA132" si="27">LEN(AD69)</f>
        <v>4</v>
      </c>
      <c r="BB69">
        <f t="shared" ref="BB69:BB132" si="28">COUNTIFS(V69:AD69,"NULL")</f>
        <v>2</v>
      </c>
      <c r="BC69">
        <f t="shared" ref="BC69:BC132" si="29">SUM(AH69:AJ69)</f>
        <v>0</v>
      </c>
      <c r="BD69" t="str">
        <f t="shared" si="16"/>
        <v/>
      </c>
      <c r="BE69" t="str">
        <f t="shared" si="17"/>
        <v/>
      </c>
      <c r="BF69" t="str">
        <f t="shared" si="18"/>
        <v/>
      </c>
    </row>
    <row r="70" spans="1:58" x14ac:dyDescent="0.35">
      <c r="A70" t="s">
        <v>528</v>
      </c>
      <c r="B70" s="10" t="s">
        <v>529</v>
      </c>
      <c r="C70" t="s">
        <v>530</v>
      </c>
      <c r="D70" t="s">
        <v>501</v>
      </c>
      <c r="E70">
        <v>506</v>
      </c>
      <c r="F70" t="s">
        <v>502</v>
      </c>
      <c r="G70">
        <v>11273</v>
      </c>
      <c r="H70">
        <v>506</v>
      </c>
      <c r="I70">
        <v>25</v>
      </c>
      <c r="J70" t="s">
        <v>51</v>
      </c>
      <c r="K70" t="s">
        <v>51</v>
      </c>
      <c r="L70" t="s">
        <v>51</v>
      </c>
      <c r="M70" t="s">
        <v>51</v>
      </c>
      <c r="N70" t="s">
        <v>51</v>
      </c>
      <c r="O70" t="s">
        <v>51</v>
      </c>
      <c r="P70" t="s">
        <v>51</v>
      </c>
      <c r="Q70" t="s">
        <v>51</v>
      </c>
      <c r="R70" t="s">
        <v>51</v>
      </c>
      <c r="S70" t="s">
        <v>51</v>
      </c>
      <c r="T70" t="s">
        <v>51</v>
      </c>
      <c r="U70" t="s">
        <v>51</v>
      </c>
      <c r="V70" t="s">
        <v>157</v>
      </c>
      <c r="W70" t="s">
        <v>157</v>
      </c>
      <c r="X70" t="s">
        <v>531</v>
      </c>
      <c r="Y70" t="s">
        <v>532</v>
      </c>
      <c r="Z70" t="s">
        <v>157</v>
      </c>
      <c r="AA70" t="s">
        <v>157</v>
      </c>
      <c r="AB70" t="s">
        <v>533</v>
      </c>
      <c r="AC70" t="s">
        <v>534</v>
      </c>
      <c r="AD70" t="s">
        <v>51</v>
      </c>
      <c r="AE70" t="s">
        <v>535</v>
      </c>
      <c r="AF70" t="s">
        <v>536</v>
      </c>
      <c r="AG70" t="s">
        <v>537</v>
      </c>
      <c r="AH70">
        <v>1</v>
      </c>
      <c r="AI70">
        <v>1</v>
      </c>
      <c r="AJ70">
        <v>1</v>
      </c>
      <c r="AK70" t="s">
        <v>51</v>
      </c>
      <c r="AL70" t="s">
        <v>51</v>
      </c>
      <c r="AM70" t="s">
        <v>51</v>
      </c>
      <c r="AN70" t="s">
        <v>51</v>
      </c>
      <c r="AO70" t="s">
        <v>538</v>
      </c>
      <c r="AP70" t="s">
        <v>51</v>
      </c>
      <c r="AQ70" t="s">
        <v>51</v>
      </c>
      <c r="AR70" t="s">
        <v>83</v>
      </c>
      <c r="AS70">
        <f t="shared" si="19"/>
        <v>2</v>
      </c>
      <c r="AT70">
        <f t="shared" si="20"/>
        <v>2</v>
      </c>
      <c r="AU70">
        <f t="shared" si="21"/>
        <v>174</v>
      </c>
      <c r="AV70">
        <f t="shared" si="22"/>
        <v>255</v>
      </c>
      <c r="AW70">
        <f t="shared" si="23"/>
        <v>2</v>
      </c>
      <c r="AX70">
        <f t="shared" si="24"/>
        <v>2</v>
      </c>
      <c r="AY70">
        <f t="shared" si="25"/>
        <v>183</v>
      </c>
      <c r="AZ70">
        <f t="shared" si="26"/>
        <v>108</v>
      </c>
      <c r="BA70">
        <f t="shared" si="27"/>
        <v>4</v>
      </c>
      <c r="BB70">
        <f t="shared" si="28"/>
        <v>1</v>
      </c>
      <c r="BC70">
        <f t="shared" si="29"/>
        <v>3</v>
      </c>
      <c r="BD70" t="str">
        <f t="shared" si="16"/>
        <v/>
      </c>
      <c r="BE70" t="str">
        <f t="shared" si="17"/>
        <v/>
      </c>
      <c r="BF70" t="str">
        <f t="shared" si="18"/>
        <v/>
      </c>
    </row>
    <row r="71" spans="1:58" hidden="1" x14ac:dyDescent="0.35">
      <c r="A71" t="s">
        <v>436</v>
      </c>
      <c r="B71" s="10" t="s">
        <v>437</v>
      </c>
      <c r="C71" t="s">
        <v>539</v>
      </c>
      <c r="D71" t="s">
        <v>501</v>
      </c>
      <c r="E71">
        <v>485</v>
      </c>
      <c r="F71" t="s">
        <v>90</v>
      </c>
      <c r="G71">
        <v>11274</v>
      </c>
      <c r="H71">
        <v>485</v>
      </c>
      <c r="I71">
        <v>25</v>
      </c>
      <c r="J71" t="s">
        <v>51</v>
      </c>
      <c r="K71" t="s">
        <v>51</v>
      </c>
      <c r="L71" t="s">
        <v>51</v>
      </c>
      <c r="M71" t="s">
        <v>51</v>
      </c>
      <c r="N71" t="s">
        <v>51</v>
      </c>
      <c r="O71" t="s">
        <v>51</v>
      </c>
      <c r="P71" t="s">
        <v>51</v>
      </c>
      <c r="Q71" t="s">
        <v>51</v>
      </c>
      <c r="R71" t="s">
        <v>51</v>
      </c>
      <c r="S71" t="s">
        <v>51</v>
      </c>
      <c r="T71" t="s">
        <v>51</v>
      </c>
      <c r="U71" t="s">
        <v>51</v>
      </c>
      <c r="V71" t="s">
        <v>51</v>
      </c>
      <c r="W71" t="s">
        <v>51</v>
      </c>
      <c r="X71" t="s">
        <v>51</v>
      </c>
      <c r="Y71" t="s">
        <v>51</v>
      </c>
      <c r="Z71" t="s">
        <v>51</v>
      </c>
      <c r="AA71" t="s">
        <v>51</v>
      </c>
      <c r="AB71" t="s">
        <v>51</v>
      </c>
      <c r="AC71" t="s">
        <v>51</v>
      </c>
      <c r="AD71" t="s">
        <v>51</v>
      </c>
      <c r="AE71" t="s">
        <v>51</v>
      </c>
      <c r="AF71" t="s">
        <v>51</v>
      </c>
      <c r="AG71" t="s">
        <v>51</v>
      </c>
      <c r="AH71" t="s">
        <v>51</v>
      </c>
      <c r="AI71" t="s">
        <v>51</v>
      </c>
      <c r="AJ71" t="s">
        <v>51</v>
      </c>
      <c r="AK71" t="s">
        <v>51</v>
      </c>
      <c r="AL71" t="s">
        <v>51</v>
      </c>
      <c r="AM71" t="s">
        <v>51</v>
      </c>
      <c r="AN71" t="s">
        <v>51</v>
      </c>
      <c r="AO71" t="s">
        <v>51</v>
      </c>
      <c r="AP71">
        <v>162</v>
      </c>
      <c r="AQ71" t="s">
        <v>51</v>
      </c>
      <c r="AR71" t="s">
        <v>51</v>
      </c>
      <c r="AS71">
        <f t="shared" si="19"/>
        <v>4</v>
      </c>
      <c r="AT71">
        <f t="shared" si="20"/>
        <v>4</v>
      </c>
      <c r="AU71">
        <f t="shared" si="21"/>
        <v>4</v>
      </c>
      <c r="AV71">
        <f t="shared" si="22"/>
        <v>4</v>
      </c>
      <c r="AW71">
        <f t="shared" si="23"/>
        <v>4</v>
      </c>
      <c r="AX71">
        <f t="shared" si="24"/>
        <v>4</v>
      </c>
      <c r="AY71">
        <f t="shared" si="25"/>
        <v>4</v>
      </c>
      <c r="AZ71">
        <f t="shared" si="26"/>
        <v>4</v>
      </c>
      <c r="BA71">
        <f t="shared" si="27"/>
        <v>4</v>
      </c>
      <c r="BB71">
        <f t="shared" si="28"/>
        <v>9</v>
      </c>
      <c r="BC71">
        <f t="shared" si="29"/>
        <v>0</v>
      </c>
      <c r="BD71" t="str">
        <f t="shared" si="16"/>
        <v/>
      </c>
      <c r="BE71" t="str">
        <f t="shared" si="17"/>
        <v/>
      </c>
      <c r="BF71" t="str">
        <f t="shared" si="18"/>
        <v/>
      </c>
    </row>
    <row r="72" spans="1:58" x14ac:dyDescent="0.35">
      <c r="A72" t="s">
        <v>211</v>
      </c>
      <c r="B72" s="10" t="s">
        <v>212</v>
      </c>
      <c r="C72" t="s">
        <v>540</v>
      </c>
      <c r="D72" t="s">
        <v>501</v>
      </c>
      <c r="E72">
        <v>495</v>
      </c>
      <c r="F72" t="s">
        <v>502</v>
      </c>
      <c r="G72">
        <v>11275</v>
      </c>
      <c r="H72">
        <v>495</v>
      </c>
      <c r="I72">
        <v>25</v>
      </c>
      <c r="J72" t="s">
        <v>51</v>
      </c>
      <c r="K72" t="s">
        <v>51</v>
      </c>
      <c r="L72" t="s">
        <v>51</v>
      </c>
      <c r="M72" t="s">
        <v>51</v>
      </c>
      <c r="N72" t="s">
        <v>51</v>
      </c>
      <c r="O72" t="s">
        <v>51</v>
      </c>
      <c r="P72" t="s">
        <v>51</v>
      </c>
      <c r="Q72" t="s">
        <v>51</v>
      </c>
      <c r="R72" t="s">
        <v>51</v>
      </c>
      <c r="S72" t="s">
        <v>51</v>
      </c>
      <c r="T72" t="s">
        <v>51</v>
      </c>
      <c r="U72" t="s">
        <v>51</v>
      </c>
      <c r="V72" t="s">
        <v>51</v>
      </c>
      <c r="W72" t="s">
        <v>51</v>
      </c>
      <c r="X72" t="s">
        <v>51</v>
      </c>
      <c r="Y72" t="s">
        <v>51</v>
      </c>
      <c r="Z72" t="s">
        <v>541</v>
      </c>
      <c r="AA72" t="s">
        <v>51</v>
      </c>
      <c r="AB72" t="s">
        <v>542</v>
      </c>
      <c r="AC72" t="s">
        <v>51</v>
      </c>
      <c r="AD72" t="s">
        <v>51</v>
      </c>
      <c r="AE72" t="s">
        <v>543</v>
      </c>
      <c r="AF72" t="s">
        <v>544</v>
      </c>
      <c r="AG72" t="s">
        <v>545</v>
      </c>
      <c r="AH72">
        <v>11</v>
      </c>
      <c r="AI72" t="s">
        <v>51</v>
      </c>
      <c r="AJ72" t="s">
        <v>51</v>
      </c>
      <c r="AK72" t="s">
        <v>51</v>
      </c>
      <c r="AL72" t="s">
        <v>51</v>
      </c>
      <c r="AM72" t="s">
        <v>546</v>
      </c>
      <c r="AN72" t="s">
        <v>51</v>
      </c>
      <c r="AO72" t="s">
        <v>51</v>
      </c>
      <c r="AP72" t="s">
        <v>51</v>
      </c>
      <c r="AQ72" t="s">
        <v>51</v>
      </c>
      <c r="AR72" t="s">
        <v>547</v>
      </c>
      <c r="AS72">
        <f t="shared" si="19"/>
        <v>4</v>
      </c>
      <c r="AT72">
        <f t="shared" si="20"/>
        <v>4</v>
      </c>
      <c r="AU72">
        <f t="shared" si="21"/>
        <v>4</v>
      </c>
      <c r="AV72">
        <f t="shared" si="22"/>
        <v>4</v>
      </c>
      <c r="AW72">
        <f t="shared" si="23"/>
        <v>88</v>
      </c>
      <c r="AX72">
        <f t="shared" si="24"/>
        <v>4</v>
      </c>
      <c r="AY72">
        <f t="shared" si="25"/>
        <v>77</v>
      </c>
      <c r="AZ72">
        <f t="shared" si="26"/>
        <v>4</v>
      </c>
      <c r="BA72">
        <f t="shared" si="27"/>
        <v>4</v>
      </c>
      <c r="BB72">
        <f t="shared" si="28"/>
        <v>7</v>
      </c>
      <c r="BC72">
        <f t="shared" si="29"/>
        <v>11</v>
      </c>
      <c r="BD72" t="str">
        <f t="shared" si="16"/>
        <v/>
      </c>
      <c r="BE72" t="str">
        <f t="shared" si="17"/>
        <v/>
      </c>
      <c r="BF72" t="str">
        <f t="shared" si="18"/>
        <v/>
      </c>
    </row>
    <row r="73" spans="1:58" x14ac:dyDescent="0.35">
      <c r="A73" t="s">
        <v>548</v>
      </c>
      <c r="B73" s="10" t="s">
        <v>549</v>
      </c>
      <c r="C73" t="s">
        <v>550</v>
      </c>
      <c r="D73" t="s">
        <v>501</v>
      </c>
      <c r="E73">
        <v>294</v>
      </c>
      <c r="F73" t="s">
        <v>502</v>
      </c>
      <c r="G73">
        <v>11276</v>
      </c>
      <c r="H73">
        <v>294</v>
      </c>
      <c r="I73">
        <v>25</v>
      </c>
      <c r="J73" t="s">
        <v>51</v>
      </c>
      <c r="K73" t="s">
        <v>51</v>
      </c>
      <c r="L73" t="s">
        <v>51</v>
      </c>
      <c r="M73" t="s">
        <v>51</v>
      </c>
      <c r="N73" t="s">
        <v>51</v>
      </c>
      <c r="O73" t="s">
        <v>51</v>
      </c>
      <c r="P73" t="s">
        <v>51</v>
      </c>
      <c r="Q73" t="s">
        <v>51</v>
      </c>
      <c r="R73" t="s">
        <v>51</v>
      </c>
      <c r="S73" t="s">
        <v>51</v>
      </c>
      <c r="T73" t="s">
        <v>51</v>
      </c>
      <c r="U73" t="s">
        <v>51</v>
      </c>
      <c r="V73" t="s">
        <v>299</v>
      </c>
      <c r="W73" t="s">
        <v>551</v>
      </c>
      <c r="X73" t="s">
        <v>552</v>
      </c>
      <c r="Y73" t="s">
        <v>299</v>
      </c>
      <c r="Z73" t="s">
        <v>553</v>
      </c>
      <c r="AA73" t="s">
        <v>299</v>
      </c>
      <c r="AB73" t="s">
        <v>554</v>
      </c>
      <c r="AC73" t="s">
        <v>555</v>
      </c>
      <c r="AD73" t="s">
        <v>51</v>
      </c>
      <c r="AE73" t="s">
        <v>556</v>
      </c>
      <c r="AF73" t="s">
        <v>557</v>
      </c>
      <c r="AG73" t="s">
        <v>558</v>
      </c>
      <c r="AH73">
        <v>0</v>
      </c>
      <c r="AI73">
        <v>0</v>
      </c>
      <c r="AJ73">
        <v>3</v>
      </c>
      <c r="AK73" t="s">
        <v>51</v>
      </c>
      <c r="AL73" t="s">
        <v>51</v>
      </c>
      <c r="AM73" t="s">
        <v>94</v>
      </c>
      <c r="AN73" t="s">
        <v>51</v>
      </c>
      <c r="AO73" t="s">
        <v>559</v>
      </c>
      <c r="AP73" t="s">
        <v>51</v>
      </c>
      <c r="AQ73" t="s">
        <v>51</v>
      </c>
      <c r="AR73" t="s">
        <v>83</v>
      </c>
      <c r="AS73">
        <f t="shared" si="19"/>
        <v>3</v>
      </c>
      <c r="AT73">
        <f t="shared" si="20"/>
        <v>81</v>
      </c>
      <c r="AU73">
        <f t="shared" si="21"/>
        <v>44</v>
      </c>
      <c r="AV73">
        <f t="shared" si="22"/>
        <v>3</v>
      </c>
      <c r="AW73">
        <f t="shared" si="23"/>
        <v>18</v>
      </c>
      <c r="AX73">
        <f t="shared" si="24"/>
        <v>3</v>
      </c>
      <c r="AY73">
        <f t="shared" si="25"/>
        <v>44</v>
      </c>
      <c r="AZ73">
        <f t="shared" si="26"/>
        <v>42</v>
      </c>
      <c r="BA73">
        <f t="shared" si="27"/>
        <v>4</v>
      </c>
      <c r="BB73">
        <f t="shared" si="28"/>
        <v>1</v>
      </c>
      <c r="BC73">
        <f t="shared" si="29"/>
        <v>3</v>
      </c>
      <c r="BD73" t="str">
        <f t="shared" si="16"/>
        <v/>
      </c>
      <c r="BE73" t="str">
        <f t="shared" si="17"/>
        <v/>
      </c>
      <c r="BF73" t="str">
        <f t="shared" si="18"/>
        <v/>
      </c>
    </row>
    <row r="74" spans="1:58" hidden="1" x14ac:dyDescent="0.35">
      <c r="A74" t="s">
        <v>211</v>
      </c>
      <c r="B74" s="10" t="s">
        <v>212</v>
      </c>
      <c r="C74" t="s">
        <v>560</v>
      </c>
      <c r="D74" t="s">
        <v>501</v>
      </c>
      <c r="E74">
        <v>497</v>
      </c>
      <c r="F74" t="s">
        <v>502</v>
      </c>
      <c r="G74">
        <v>11277</v>
      </c>
      <c r="H74">
        <v>497</v>
      </c>
      <c r="I74">
        <v>25</v>
      </c>
      <c r="J74" t="s">
        <v>51</v>
      </c>
      <c r="K74" t="s">
        <v>51</v>
      </c>
      <c r="L74" t="s">
        <v>51</v>
      </c>
      <c r="M74" t="s">
        <v>51</v>
      </c>
      <c r="N74" t="s">
        <v>51</v>
      </c>
      <c r="O74" t="s">
        <v>51</v>
      </c>
      <c r="P74" t="s">
        <v>51</v>
      </c>
      <c r="Q74" t="s">
        <v>51</v>
      </c>
      <c r="R74" t="s">
        <v>51</v>
      </c>
      <c r="S74" t="s">
        <v>51</v>
      </c>
      <c r="T74" t="s">
        <v>51</v>
      </c>
      <c r="U74" t="s">
        <v>51</v>
      </c>
      <c r="V74" t="s">
        <v>51</v>
      </c>
      <c r="W74" t="s">
        <v>51</v>
      </c>
      <c r="X74" t="s">
        <v>51</v>
      </c>
      <c r="Y74" t="s">
        <v>51</v>
      </c>
      <c r="Z74" t="s">
        <v>51</v>
      </c>
      <c r="AA74" t="s">
        <v>51</v>
      </c>
      <c r="AB74" t="s">
        <v>51</v>
      </c>
      <c r="AC74" t="s">
        <v>51</v>
      </c>
      <c r="AD74" t="s">
        <v>51</v>
      </c>
      <c r="AE74" t="s">
        <v>51</v>
      </c>
      <c r="AF74" t="s">
        <v>51</v>
      </c>
      <c r="AG74" t="s">
        <v>51</v>
      </c>
      <c r="AH74" t="s">
        <v>51</v>
      </c>
      <c r="AI74" t="s">
        <v>51</v>
      </c>
      <c r="AJ74" t="s">
        <v>51</v>
      </c>
      <c r="AK74" t="s">
        <v>51</v>
      </c>
      <c r="AL74" t="s">
        <v>51</v>
      </c>
      <c r="AM74" t="s">
        <v>51</v>
      </c>
      <c r="AN74" t="s">
        <v>51</v>
      </c>
      <c r="AO74" t="s">
        <v>51</v>
      </c>
      <c r="AP74" t="s">
        <v>51</v>
      </c>
      <c r="AQ74" t="s">
        <v>51</v>
      </c>
      <c r="AR74" t="s">
        <v>51</v>
      </c>
      <c r="AS74">
        <f t="shared" si="19"/>
        <v>4</v>
      </c>
      <c r="AT74">
        <f t="shared" si="20"/>
        <v>4</v>
      </c>
      <c r="AU74">
        <f t="shared" si="21"/>
        <v>4</v>
      </c>
      <c r="AV74">
        <f t="shared" si="22"/>
        <v>4</v>
      </c>
      <c r="AW74">
        <f t="shared" si="23"/>
        <v>4</v>
      </c>
      <c r="AX74">
        <f t="shared" si="24"/>
        <v>4</v>
      </c>
      <c r="AY74">
        <f t="shared" si="25"/>
        <v>4</v>
      </c>
      <c r="AZ74">
        <f t="shared" si="26"/>
        <v>4</v>
      </c>
      <c r="BA74">
        <f t="shared" si="27"/>
        <v>4</v>
      </c>
      <c r="BB74">
        <f t="shared" si="28"/>
        <v>9</v>
      </c>
      <c r="BC74">
        <f t="shared" si="29"/>
        <v>0</v>
      </c>
      <c r="BD74" t="str">
        <f t="shared" si="16"/>
        <v/>
      </c>
      <c r="BE74" t="str">
        <f t="shared" si="17"/>
        <v/>
      </c>
      <c r="BF74" t="str">
        <f t="shared" si="18"/>
        <v/>
      </c>
    </row>
    <row r="75" spans="1:58" hidden="1" x14ac:dyDescent="0.35">
      <c r="A75" t="s">
        <v>561</v>
      </c>
      <c r="B75" s="10" t="s">
        <v>562</v>
      </c>
      <c r="C75" t="s">
        <v>563</v>
      </c>
      <c r="D75" t="s">
        <v>501</v>
      </c>
      <c r="E75">
        <v>510</v>
      </c>
      <c r="F75" t="s">
        <v>502</v>
      </c>
      <c r="G75">
        <v>11278</v>
      </c>
      <c r="H75">
        <v>510</v>
      </c>
      <c r="I75">
        <v>25</v>
      </c>
      <c r="J75" t="s">
        <v>51</v>
      </c>
      <c r="K75" t="s">
        <v>51</v>
      </c>
      <c r="L75" t="s">
        <v>51</v>
      </c>
      <c r="M75" t="s">
        <v>51</v>
      </c>
      <c r="N75" t="s">
        <v>51</v>
      </c>
      <c r="O75" t="s">
        <v>51</v>
      </c>
      <c r="P75" t="s">
        <v>51</v>
      </c>
      <c r="Q75" t="s">
        <v>51</v>
      </c>
      <c r="R75" t="s">
        <v>51</v>
      </c>
      <c r="S75" t="s">
        <v>51</v>
      </c>
      <c r="T75" t="s">
        <v>51</v>
      </c>
      <c r="U75" t="s">
        <v>51</v>
      </c>
      <c r="V75" t="s">
        <v>51</v>
      </c>
      <c r="W75" t="s">
        <v>51</v>
      </c>
      <c r="X75" t="s">
        <v>51</v>
      </c>
      <c r="Y75" t="s">
        <v>51</v>
      </c>
      <c r="Z75" t="s">
        <v>51</v>
      </c>
      <c r="AA75" t="s">
        <v>51</v>
      </c>
      <c r="AB75" t="s">
        <v>51</v>
      </c>
      <c r="AC75" t="s">
        <v>51</v>
      </c>
      <c r="AD75" t="s">
        <v>51</v>
      </c>
      <c r="AE75" t="s">
        <v>51</v>
      </c>
      <c r="AF75" t="s">
        <v>51</v>
      </c>
      <c r="AG75" t="s">
        <v>564</v>
      </c>
      <c r="AH75">
        <v>4</v>
      </c>
      <c r="AI75">
        <v>8</v>
      </c>
      <c r="AJ75">
        <v>8</v>
      </c>
      <c r="AK75" t="s">
        <v>51</v>
      </c>
      <c r="AL75" t="s">
        <v>51</v>
      </c>
      <c r="AM75" t="s">
        <v>565</v>
      </c>
      <c r="AN75" t="s">
        <v>51</v>
      </c>
      <c r="AO75" t="s">
        <v>566</v>
      </c>
      <c r="AP75" t="s">
        <v>51</v>
      </c>
      <c r="AQ75" t="s">
        <v>567</v>
      </c>
      <c r="AR75" t="s">
        <v>83</v>
      </c>
      <c r="AS75">
        <f t="shared" si="19"/>
        <v>4</v>
      </c>
      <c r="AT75">
        <f t="shared" si="20"/>
        <v>4</v>
      </c>
      <c r="AU75">
        <f t="shared" si="21"/>
        <v>4</v>
      </c>
      <c r="AV75">
        <f t="shared" si="22"/>
        <v>4</v>
      </c>
      <c r="AW75">
        <f t="shared" si="23"/>
        <v>4</v>
      </c>
      <c r="AX75">
        <f t="shared" si="24"/>
        <v>4</v>
      </c>
      <c r="AY75">
        <f t="shared" si="25"/>
        <v>4</v>
      </c>
      <c r="AZ75">
        <f t="shared" si="26"/>
        <v>4</v>
      </c>
      <c r="BA75">
        <f t="shared" si="27"/>
        <v>4</v>
      </c>
      <c r="BB75">
        <f t="shared" si="28"/>
        <v>9</v>
      </c>
      <c r="BC75">
        <f t="shared" si="29"/>
        <v>20</v>
      </c>
      <c r="BD75" t="str">
        <f t="shared" si="16"/>
        <v/>
      </c>
      <c r="BE75" t="str">
        <f t="shared" si="17"/>
        <v/>
      </c>
      <c r="BF75" t="str">
        <f t="shared" si="18"/>
        <v/>
      </c>
    </row>
    <row r="76" spans="1:58" x14ac:dyDescent="0.35">
      <c r="A76" t="s">
        <v>87</v>
      </c>
      <c r="B76" s="10" t="s">
        <v>88</v>
      </c>
      <c r="C76" t="s">
        <v>568</v>
      </c>
      <c r="D76" t="s">
        <v>501</v>
      </c>
      <c r="E76">
        <v>500</v>
      </c>
      <c r="F76" t="s">
        <v>502</v>
      </c>
      <c r="G76">
        <v>11279</v>
      </c>
      <c r="H76">
        <v>500</v>
      </c>
      <c r="I76">
        <v>25</v>
      </c>
      <c r="J76" t="s">
        <v>51</v>
      </c>
      <c r="K76" t="s">
        <v>51</v>
      </c>
      <c r="L76" t="s">
        <v>51</v>
      </c>
      <c r="M76" t="s">
        <v>51</v>
      </c>
      <c r="N76" t="s">
        <v>51</v>
      </c>
      <c r="O76" t="s">
        <v>51</v>
      </c>
      <c r="P76" t="s">
        <v>51</v>
      </c>
      <c r="Q76" t="s">
        <v>51</v>
      </c>
      <c r="R76" t="s">
        <v>51</v>
      </c>
      <c r="S76" t="s">
        <v>51</v>
      </c>
      <c r="T76" t="s">
        <v>51</v>
      </c>
      <c r="U76" t="s">
        <v>51</v>
      </c>
      <c r="V76" t="s">
        <v>51</v>
      </c>
      <c r="W76" t="s">
        <v>569</v>
      </c>
      <c r="X76" t="s">
        <v>569</v>
      </c>
      <c r="Y76" t="s">
        <v>569</v>
      </c>
      <c r="Z76" t="s">
        <v>569</v>
      </c>
      <c r="AA76" t="s">
        <v>51</v>
      </c>
      <c r="AB76" t="s">
        <v>51</v>
      </c>
      <c r="AC76" t="s">
        <v>51</v>
      </c>
      <c r="AD76" t="s">
        <v>51</v>
      </c>
      <c r="AE76" t="s">
        <v>51</v>
      </c>
      <c r="AF76" t="s">
        <v>51</v>
      </c>
      <c r="AG76" t="s">
        <v>51</v>
      </c>
      <c r="AH76" t="s">
        <v>51</v>
      </c>
      <c r="AI76" t="s">
        <v>51</v>
      </c>
      <c r="AJ76">
        <v>1</v>
      </c>
      <c r="AK76" t="s">
        <v>570</v>
      </c>
      <c r="AL76" t="s">
        <v>51</v>
      </c>
      <c r="AM76" t="s">
        <v>571</v>
      </c>
      <c r="AN76" t="s">
        <v>51</v>
      </c>
      <c r="AO76" t="s">
        <v>572</v>
      </c>
      <c r="AP76" t="s">
        <v>51</v>
      </c>
      <c r="AQ76" t="s">
        <v>51</v>
      </c>
      <c r="AR76" t="s">
        <v>255</v>
      </c>
      <c r="AS76">
        <f t="shared" si="19"/>
        <v>4</v>
      </c>
      <c r="AT76">
        <f t="shared" si="20"/>
        <v>6</v>
      </c>
      <c r="AU76">
        <f t="shared" si="21"/>
        <v>6</v>
      </c>
      <c r="AV76">
        <f t="shared" si="22"/>
        <v>6</v>
      </c>
      <c r="AW76">
        <f t="shared" si="23"/>
        <v>6</v>
      </c>
      <c r="AX76">
        <f t="shared" si="24"/>
        <v>4</v>
      </c>
      <c r="AY76">
        <f t="shared" si="25"/>
        <v>4</v>
      </c>
      <c r="AZ76">
        <f t="shared" si="26"/>
        <v>4</v>
      </c>
      <c r="BA76">
        <f t="shared" si="27"/>
        <v>4</v>
      </c>
      <c r="BB76">
        <f t="shared" si="28"/>
        <v>5</v>
      </c>
      <c r="BC76">
        <f t="shared" si="29"/>
        <v>1</v>
      </c>
      <c r="BD76" t="str">
        <f t="shared" si="16"/>
        <v/>
      </c>
      <c r="BE76" t="str">
        <f t="shared" si="17"/>
        <v/>
      </c>
      <c r="BF76" t="str">
        <f t="shared" si="18"/>
        <v/>
      </c>
    </row>
    <row r="77" spans="1:58" hidden="1" x14ac:dyDescent="0.35">
      <c r="A77" t="s">
        <v>154</v>
      </c>
      <c r="B77" s="10" t="s">
        <v>155</v>
      </c>
      <c r="C77" t="s">
        <v>573</v>
      </c>
      <c r="D77" t="s">
        <v>501</v>
      </c>
      <c r="E77">
        <v>504</v>
      </c>
      <c r="F77" t="s">
        <v>502</v>
      </c>
      <c r="G77">
        <v>11280</v>
      </c>
      <c r="H77">
        <v>504</v>
      </c>
      <c r="I77">
        <v>25</v>
      </c>
      <c r="J77" t="s">
        <v>51</v>
      </c>
      <c r="K77" t="s">
        <v>51</v>
      </c>
      <c r="L77" t="s">
        <v>51</v>
      </c>
      <c r="M77" t="s">
        <v>51</v>
      </c>
      <c r="N77" t="s">
        <v>51</v>
      </c>
      <c r="O77" t="s">
        <v>51</v>
      </c>
      <c r="P77" t="s">
        <v>51</v>
      </c>
      <c r="Q77" t="s">
        <v>51</v>
      </c>
      <c r="R77" t="s">
        <v>51</v>
      </c>
      <c r="S77" t="s">
        <v>51</v>
      </c>
      <c r="T77" t="s">
        <v>51</v>
      </c>
      <c r="U77" t="s">
        <v>51</v>
      </c>
      <c r="V77" t="s">
        <v>51</v>
      </c>
      <c r="W77" t="s">
        <v>51</v>
      </c>
      <c r="X77" t="s">
        <v>51</v>
      </c>
      <c r="Y77" t="s">
        <v>51</v>
      </c>
      <c r="Z77" t="s">
        <v>51</v>
      </c>
      <c r="AA77" t="s">
        <v>51</v>
      </c>
      <c r="AB77" t="s">
        <v>51</v>
      </c>
      <c r="AC77" t="s">
        <v>51</v>
      </c>
      <c r="AD77" t="s">
        <v>51</v>
      </c>
      <c r="AE77" t="s">
        <v>51</v>
      </c>
      <c r="AF77" t="s">
        <v>51</v>
      </c>
      <c r="AG77" t="s">
        <v>51</v>
      </c>
      <c r="AH77" t="s">
        <v>51</v>
      </c>
      <c r="AI77" t="s">
        <v>51</v>
      </c>
      <c r="AJ77" t="s">
        <v>51</v>
      </c>
      <c r="AK77" t="s">
        <v>51</v>
      </c>
      <c r="AL77" t="s">
        <v>51</v>
      </c>
      <c r="AM77" t="s">
        <v>51</v>
      </c>
      <c r="AN77" t="s">
        <v>51</v>
      </c>
      <c r="AO77" t="s">
        <v>51</v>
      </c>
      <c r="AP77" t="s">
        <v>51</v>
      </c>
      <c r="AQ77" t="s">
        <v>51</v>
      </c>
      <c r="AR77" t="s">
        <v>51</v>
      </c>
      <c r="AS77">
        <f t="shared" si="19"/>
        <v>4</v>
      </c>
      <c r="AT77">
        <f t="shared" si="20"/>
        <v>4</v>
      </c>
      <c r="AU77">
        <f t="shared" si="21"/>
        <v>4</v>
      </c>
      <c r="AV77">
        <f t="shared" si="22"/>
        <v>4</v>
      </c>
      <c r="AW77">
        <f t="shared" si="23"/>
        <v>4</v>
      </c>
      <c r="AX77">
        <f t="shared" si="24"/>
        <v>4</v>
      </c>
      <c r="AY77">
        <f t="shared" si="25"/>
        <v>4</v>
      </c>
      <c r="AZ77">
        <f t="shared" si="26"/>
        <v>4</v>
      </c>
      <c r="BA77">
        <f t="shared" si="27"/>
        <v>4</v>
      </c>
      <c r="BB77">
        <f t="shared" si="28"/>
        <v>9</v>
      </c>
      <c r="BC77">
        <f t="shared" si="29"/>
        <v>0</v>
      </c>
      <c r="BD77" t="str">
        <f t="shared" si="16"/>
        <v/>
      </c>
      <c r="BE77" t="str">
        <f t="shared" si="17"/>
        <v/>
      </c>
      <c r="BF77" t="str">
        <f t="shared" si="18"/>
        <v/>
      </c>
    </row>
    <row r="78" spans="1:58" x14ac:dyDescent="0.35">
      <c r="A78" t="s">
        <v>561</v>
      </c>
      <c r="B78" s="10" t="s">
        <v>562</v>
      </c>
      <c r="C78" t="s">
        <v>574</v>
      </c>
      <c r="D78" t="s">
        <v>501</v>
      </c>
      <c r="E78">
        <v>509</v>
      </c>
      <c r="F78" t="s">
        <v>502</v>
      </c>
      <c r="G78">
        <v>11281</v>
      </c>
      <c r="H78">
        <v>509</v>
      </c>
      <c r="I78">
        <v>25</v>
      </c>
      <c r="J78" t="s">
        <v>51</v>
      </c>
      <c r="K78" t="s">
        <v>51</v>
      </c>
      <c r="L78" t="s">
        <v>51</v>
      </c>
      <c r="M78" t="s">
        <v>51</v>
      </c>
      <c r="N78" t="s">
        <v>51</v>
      </c>
      <c r="O78" t="s">
        <v>51</v>
      </c>
      <c r="P78" t="s">
        <v>51</v>
      </c>
      <c r="Q78" t="s">
        <v>51</v>
      </c>
      <c r="R78" t="s">
        <v>51</v>
      </c>
      <c r="S78" t="s">
        <v>51</v>
      </c>
      <c r="T78" t="s">
        <v>51</v>
      </c>
      <c r="U78" t="s">
        <v>51</v>
      </c>
      <c r="V78" t="s">
        <v>575</v>
      </c>
      <c r="W78" t="s">
        <v>576</v>
      </c>
      <c r="X78" t="s">
        <v>577</v>
      </c>
      <c r="Y78" t="s">
        <v>51</v>
      </c>
      <c r="Z78" t="s">
        <v>51</v>
      </c>
      <c r="AA78" t="s">
        <v>51</v>
      </c>
      <c r="AB78" t="s">
        <v>51</v>
      </c>
      <c r="AC78" t="s">
        <v>51</v>
      </c>
      <c r="AD78" t="s">
        <v>51</v>
      </c>
      <c r="AE78" t="s">
        <v>51</v>
      </c>
      <c r="AF78" t="s">
        <v>51</v>
      </c>
      <c r="AG78" t="s">
        <v>578</v>
      </c>
      <c r="AH78">
        <v>0</v>
      </c>
      <c r="AI78" t="s">
        <v>51</v>
      </c>
      <c r="AJ78" t="s">
        <v>51</v>
      </c>
      <c r="AK78" t="s">
        <v>51</v>
      </c>
      <c r="AL78" t="s">
        <v>51</v>
      </c>
      <c r="AM78" t="s">
        <v>579</v>
      </c>
      <c r="AN78" t="s">
        <v>51</v>
      </c>
      <c r="AO78" t="s">
        <v>580</v>
      </c>
      <c r="AP78" t="s">
        <v>51</v>
      </c>
      <c r="AQ78" t="s">
        <v>51</v>
      </c>
      <c r="AR78" t="s">
        <v>51</v>
      </c>
      <c r="AS78">
        <f t="shared" si="19"/>
        <v>107</v>
      </c>
      <c r="AT78">
        <f t="shared" si="20"/>
        <v>87</v>
      </c>
      <c r="AU78">
        <f t="shared" si="21"/>
        <v>85</v>
      </c>
      <c r="AV78">
        <f t="shared" si="22"/>
        <v>4</v>
      </c>
      <c r="AW78">
        <f t="shared" si="23"/>
        <v>4</v>
      </c>
      <c r="AX78">
        <f t="shared" si="24"/>
        <v>4</v>
      </c>
      <c r="AY78">
        <f t="shared" si="25"/>
        <v>4</v>
      </c>
      <c r="AZ78">
        <f t="shared" si="26"/>
        <v>4</v>
      </c>
      <c r="BA78">
        <f t="shared" si="27"/>
        <v>4</v>
      </c>
      <c r="BB78">
        <f t="shared" si="28"/>
        <v>6</v>
      </c>
      <c r="BC78">
        <f t="shared" si="29"/>
        <v>0</v>
      </c>
      <c r="BD78" t="str">
        <f t="shared" si="16"/>
        <v/>
      </c>
      <c r="BE78" t="str">
        <f t="shared" si="17"/>
        <v/>
      </c>
      <c r="BF78" t="str">
        <f t="shared" si="18"/>
        <v/>
      </c>
    </row>
    <row r="79" spans="1:58" hidden="1" x14ac:dyDescent="0.35">
      <c r="A79" t="s">
        <v>436</v>
      </c>
      <c r="B79" s="10" t="s">
        <v>437</v>
      </c>
      <c r="C79" t="s">
        <v>581</v>
      </c>
      <c r="D79" t="s">
        <v>501</v>
      </c>
      <c r="E79">
        <v>335</v>
      </c>
      <c r="F79" t="s">
        <v>502</v>
      </c>
      <c r="G79">
        <v>11282</v>
      </c>
      <c r="H79">
        <v>335</v>
      </c>
      <c r="I79">
        <v>25</v>
      </c>
      <c r="J79" t="s">
        <v>51</v>
      </c>
      <c r="K79" t="s">
        <v>51</v>
      </c>
      <c r="L79" t="s">
        <v>51</v>
      </c>
      <c r="M79" t="s">
        <v>51</v>
      </c>
      <c r="N79" t="s">
        <v>51</v>
      </c>
      <c r="O79" t="s">
        <v>51</v>
      </c>
      <c r="P79" t="s">
        <v>51</v>
      </c>
      <c r="Q79" t="s">
        <v>51</v>
      </c>
      <c r="R79" t="s">
        <v>51</v>
      </c>
      <c r="S79" t="s">
        <v>51</v>
      </c>
      <c r="T79" t="s">
        <v>51</v>
      </c>
      <c r="U79" t="s">
        <v>51</v>
      </c>
      <c r="V79" t="s">
        <v>51</v>
      </c>
      <c r="W79" t="s">
        <v>51</v>
      </c>
      <c r="X79" t="s">
        <v>51</v>
      </c>
      <c r="Y79" t="s">
        <v>51</v>
      </c>
      <c r="Z79" t="s">
        <v>51</v>
      </c>
      <c r="AA79" t="s">
        <v>51</v>
      </c>
      <c r="AB79" t="s">
        <v>51</v>
      </c>
      <c r="AC79" t="s">
        <v>51</v>
      </c>
      <c r="AD79" t="s">
        <v>51</v>
      </c>
      <c r="AE79" t="s">
        <v>51</v>
      </c>
      <c r="AF79" t="s">
        <v>51</v>
      </c>
      <c r="AG79" t="s">
        <v>51</v>
      </c>
      <c r="AH79" t="s">
        <v>51</v>
      </c>
      <c r="AI79" t="s">
        <v>51</v>
      </c>
      <c r="AJ79" t="s">
        <v>51</v>
      </c>
      <c r="AK79" t="s">
        <v>51</v>
      </c>
      <c r="AL79" t="s">
        <v>51</v>
      </c>
      <c r="AM79" t="s">
        <v>51</v>
      </c>
      <c r="AN79" t="s">
        <v>51</v>
      </c>
      <c r="AO79" t="s">
        <v>51</v>
      </c>
      <c r="AP79" t="s">
        <v>51</v>
      </c>
      <c r="AQ79" t="s">
        <v>51</v>
      </c>
      <c r="AR79" t="s">
        <v>51</v>
      </c>
      <c r="AS79">
        <f t="shared" si="19"/>
        <v>4</v>
      </c>
      <c r="AT79">
        <f t="shared" si="20"/>
        <v>4</v>
      </c>
      <c r="AU79">
        <f t="shared" si="21"/>
        <v>4</v>
      </c>
      <c r="AV79">
        <f t="shared" si="22"/>
        <v>4</v>
      </c>
      <c r="AW79">
        <f t="shared" si="23"/>
        <v>4</v>
      </c>
      <c r="AX79">
        <f t="shared" si="24"/>
        <v>4</v>
      </c>
      <c r="AY79">
        <f t="shared" si="25"/>
        <v>4</v>
      </c>
      <c r="AZ79">
        <f t="shared" si="26"/>
        <v>4</v>
      </c>
      <c r="BA79">
        <f t="shared" si="27"/>
        <v>4</v>
      </c>
      <c r="BB79">
        <f t="shared" si="28"/>
        <v>9</v>
      </c>
      <c r="BC79">
        <f t="shared" si="29"/>
        <v>0</v>
      </c>
      <c r="BD79" t="str">
        <f t="shared" si="16"/>
        <v/>
      </c>
      <c r="BE79" t="str">
        <f t="shared" si="17"/>
        <v/>
      </c>
      <c r="BF79" t="str">
        <f t="shared" si="18"/>
        <v/>
      </c>
    </row>
    <row r="80" spans="1:58" hidden="1" x14ac:dyDescent="0.35">
      <c r="A80" t="s">
        <v>87</v>
      </c>
      <c r="B80" s="10" t="s">
        <v>88</v>
      </c>
      <c r="C80" t="s">
        <v>582</v>
      </c>
      <c r="D80" t="s">
        <v>501</v>
      </c>
      <c r="E80">
        <v>502</v>
      </c>
      <c r="F80" t="s">
        <v>502</v>
      </c>
      <c r="G80">
        <v>11283</v>
      </c>
      <c r="H80">
        <v>502</v>
      </c>
      <c r="I80">
        <v>25</v>
      </c>
      <c r="J80" t="s">
        <v>51</v>
      </c>
      <c r="K80" t="s">
        <v>51</v>
      </c>
      <c r="L80" t="s">
        <v>51</v>
      </c>
      <c r="M80" t="s">
        <v>51</v>
      </c>
      <c r="N80" t="s">
        <v>51</v>
      </c>
      <c r="O80" t="s">
        <v>51</v>
      </c>
      <c r="P80" t="s">
        <v>51</v>
      </c>
      <c r="Q80" t="s">
        <v>51</v>
      </c>
      <c r="R80" t="s">
        <v>51</v>
      </c>
      <c r="S80" t="s">
        <v>51</v>
      </c>
      <c r="T80" t="s">
        <v>51</v>
      </c>
      <c r="U80" t="s">
        <v>51</v>
      </c>
      <c r="V80" t="s">
        <v>51</v>
      </c>
      <c r="W80" t="s">
        <v>51</v>
      </c>
      <c r="X80" t="s">
        <v>51</v>
      </c>
      <c r="Y80" t="s">
        <v>51</v>
      </c>
      <c r="Z80" t="s">
        <v>51</v>
      </c>
      <c r="AA80" t="s">
        <v>51</v>
      </c>
      <c r="AB80" t="s">
        <v>51</v>
      </c>
      <c r="AC80" t="s">
        <v>51</v>
      </c>
      <c r="AD80" t="s">
        <v>51</v>
      </c>
      <c r="AE80" t="s">
        <v>51</v>
      </c>
      <c r="AF80" t="s">
        <v>51</v>
      </c>
      <c r="AG80" t="s">
        <v>51</v>
      </c>
      <c r="AH80" t="s">
        <v>51</v>
      </c>
      <c r="AI80" t="s">
        <v>51</v>
      </c>
      <c r="AJ80" t="s">
        <v>51</v>
      </c>
      <c r="AK80" t="s">
        <v>51</v>
      </c>
      <c r="AL80" t="s">
        <v>51</v>
      </c>
      <c r="AM80" t="s">
        <v>51</v>
      </c>
      <c r="AN80" t="s">
        <v>51</v>
      </c>
      <c r="AO80" t="s">
        <v>51</v>
      </c>
      <c r="AP80" t="s">
        <v>51</v>
      </c>
      <c r="AQ80" t="s">
        <v>51</v>
      </c>
      <c r="AR80" t="s">
        <v>51</v>
      </c>
      <c r="AS80">
        <f t="shared" si="19"/>
        <v>4</v>
      </c>
      <c r="AT80">
        <f t="shared" si="20"/>
        <v>4</v>
      </c>
      <c r="AU80">
        <f t="shared" si="21"/>
        <v>4</v>
      </c>
      <c r="AV80">
        <f t="shared" si="22"/>
        <v>4</v>
      </c>
      <c r="AW80">
        <f t="shared" si="23"/>
        <v>4</v>
      </c>
      <c r="AX80">
        <f t="shared" si="24"/>
        <v>4</v>
      </c>
      <c r="AY80">
        <f t="shared" si="25"/>
        <v>4</v>
      </c>
      <c r="AZ80">
        <f t="shared" si="26"/>
        <v>4</v>
      </c>
      <c r="BA80">
        <f t="shared" si="27"/>
        <v>4</v>
      </c>
      <c r="BB80">
        <f t="shared" si="28"/>
        <v>9</v>
      </c>
      <c r="BC80">
        <f t="shared" si="29"/>
        <v>0</v>
      </c>
      <c r="BD80" t="str">
        <f t="shared" si="16"/>
        <v/>
      </c>
      <c r="BE80" t="str">
        <f t="shared" si="17"/>
        <v/>
      </c>
      <c r="BF80" t="str">
        <f t="shared" si="18"/>
        <v/>
      </c>
    </row>
    <row r="81" spans="1:58" hidden="1" x14ac:dyDescent="0.35">
      <c r="A81" t="s">
        <v>300</v>
      </c>
      <c r="B81" s="10" t="s">
        <v>301</v>
      </c>
      <c r="C81" t="s">
        <v>583</v>
      </c>
      <c r="D81" t="s">
        <v>501</v>
      </c>
      <c r="E81">
        <v>458</v>
      </c>
      <c r="F81" t="s">
        <v>86</v>
      </c>
      <c r="G81">
        <v>11284</v>
      </c>
      <c r="H81">
        <v>458</v>
      </c>
      <c r="I81">
        <v>25</v>
      </c>
      <c r="J81" t="s">
        <v>51</v>
      </c>
      <c r="K81" t="s">
        <v>51</v>
      </c>
      <c r="L81" t="s">
        <v>51</v>
      </c>
      <c r="M81" t="s">
        <v>51</v>
      </c>
      <c r="N81" t="s">
        <v>51</v>
      </c>
      <c r="O81" t="s">
        <v>51</v>
      </c>
      <c r="P81" t="s">
        <v>51</v>
      </c>
      <c r="Q81" t="s">
        <v>51</v>
      </c>
      <c r="R81" t="s">
        <v>51</v>
      </c>
      <c r="S81" t="s">
        <v>51</v>
      </c>
      <c r="T81" t="s">
        <v>51</v>
      </c>
      <c r="U81" t="s">
        <v>51</v>
      </c>
      <c r="V81" t="s">
        <v>51</v>
      </c>
      <c r="W81" t="s">
        <v>51</v>
      </c>
      <c r="X81" t="s">
        <v>51</v>
      </c>
      <c r="Y81" t="s">
        <v>51</v>
      </c>
      <c r="Z81" t="s">
        <v>51</v>
      </c>
      <c r="AA81" t="s">
        <v>51</v>
      </c>
      <c r="AB81" t="s">
        <v>51</v>
      </c>
      <c r="AC81" t="s">
        <v>51</v>
      </c>
      <c r="AD81" t="s">
        <v>51</v>
      </c>
      <c r="AE81" t="s">
        <v>51</v>
      </c>
      <c r="AF81" t="s">
        <v>51</v>
      </c>
      <c r="AG81" t="s">
        <v>51</v>
      </c>
      <c r="AH81" t="s">
        <v>51</v>
      </c>
      <c r="AI81" t="s">
        <v>51</v>
      </c>
      <c r="AJ81" t="s">
        <v>51</v>
      </c>
      <c r="AK81" t="s">
        <v>51</v>
      </c>
      <c r="AL81" t="s">
        <v>51</v>
      </c>
      <c r="AM81" t="s">
        <v>51</v>
      </c>
      <c r="AN81" t="s">
        <v>51</v>
      </c>
      <c r="AO81" t="s">
        <v>51</v>
      </c>
      <c r="AP81" t="s">
        <v>51</v>
      </c>
      <c r="AQ81" t="s">
        <v>51</v>
      </c>
      <c r="AR81" t="s">
        <v>51</v>
      </c>
      <c r="AS81">
        <f t="shared" si="19"/>
        <v>4</v>
      </c>
      <c r="AT81">
        <f t="shared" si="20"/>
        <v>4</v>
      </c>
      <c r="AU81">
        <f t="shared" si="21"/>
        <v>4</v>
      </c>
      <c r="AV81">
        <f t="shared" si="22"/>
        <v>4</v>
      </c>
      <c r="AW81">
        <f t="shared" si="23"/>
        <v>4</v>
      </c>
      <c r="AX81">
        <f t="shared" si="24"/>
        <v>4</v>
      </c>
      <c r="AY81">
        <f t="shared" si="25"/>
        <v>4</v>
      </c>
      <c r="AZ81">
        <f t="shared" si="26"/>
        <v>4</v>
      </c>
      <c r="BA81">
        <f t="shared" si="27"/>
        <v>4</v>
      </c>
      <c r="BB81">
        <f t="shared" si="28"/>
        <v>9</v>
      </c>
      <c r="BC81">
        <f t="shared" si="29"/>
        <v>0</v>
      </c>
      <c r="BD81" t="str">
        <f t="shared" si="16"/>
        <v/>
      </c>
      <c r="BE81" t="str">
        <f t="shared" si="17"/>
        <v/>
      </c>
      <c r="BF81" t="str">
        <f t="shared" si="18"/>
        <v/>
      </c>
    </row>
    <row r="82" spans="1:58" hidden="1" x14ac:dyDescent="0.35">
      <c r="A82" t="s">
        <v>449</v>
      </c>
      <c r="B82" s="10" t="s">
        <v>450</v>
      </c>
      <c r="C82" t="s">
        <v>584</v>
      </c>
      <c r="D82" t="s">
        <v>501</v>
      </c>
      <c r="E82">
        <v>449</v>
      </c>
      <c r="F82" t="s">
        <v>90</v>
      </c>
      <c r="G82">
        <v>11285</v>
      </c>
      <c r="H82">
        <v>449</v>
      </c>
      <c r="I82">
        <v>25</v>
      </c>
      <c r="J82" t="s">
        <v>51</v>
      </c>
      <c r="K82" t="s">
        <v>51</v>
      </c>
      <c r="L82" t="s">
        <v>51</v>
      </c>
      <c r="M82" t="s">
        <v>51</v>
      </c>
      <c r="N82" t="s">
        <v>51</v>
      </c>
      <c r="O82" t="s">
        <v>51</v>
      </c>
      <c r="P82" t="s">
        <v>51</v>
      </c>
      <c r="Q82" t="s">
        <v>51</v>
      </c>
      <c r="R82" t="s">
        <v>51</v>
      </c>
      <c r="S82" t="s">
        <v>51</v>
      </c>
      <c r="T82" t="s">
        <v>51</v>
      </c>
      <c r="U82" t="s">
        <v>51</v>
      </c>
      <c r="V82" t="s">
        <v>51</v>
      </c>
      <c r="W82" t="s">
        <v>51</v>
      </c>
      <c r="X82" t="s">
        <v>51</v>
      </c>
      <c r="Y82" t="s">
        <v>51</v>
      </c>
      <c r="Z82" t="s">
        <v>51</v>
      </c>
      <c r="AA82" t="s">
        <v>51</v>
      </c>
      <c r="AB82" t="s">
        <v>51</v>
      </c>
      <c r="AC82" t="s">
        <v>51</v>
      </c>
      <c r="AD82" t="s">
        <v>51</v>
      </c>
      <c r="AE82" t="s">
        <v>51</v>
      </c>
      <c r="AF82" t="s">
        <v>51</v>
      </c>
      <c r="AG82" t="s">
        <v>51</v>
      </c>
      <c r="AH82" t="s">
        <v>51</v>
      </c>
      <c r="AI82" t="s">
        <v>51</v>
      </c>
      <c r="AJ82" t="s">
        <v>51</v>
      </c>
      <c r="AK82" t="s">
        <v>51</v>
      </c>
      <c r="AL82" t="s">
        <v>51</v>
      </c>
      <c r="AM82" t="s">
        <v>51</v>
      </c>
      <c r="AN82" t="s">
        <v>51</v>
      </c>
      <c r="AO82" t="s">
        <v>51</v>
      </c>
      <c r="AP82" t="s">
        <v>51</v>
      </c>
      <c r="AQ82" t="s">
        <v>51</v>
      </c>
      <c r="AR82" t="s">
        <v>51</v>
      </c>
      <c r="AS82">
        <f t="shared" si="19"/>
        <v>4</v>
      </c>
      <c r="AT82">
        <f t="shared" si="20"/>
        <v>4</v>
      </c>
      <c r="AU82">
        <f t="shared" si="21"/>
        <v>4</v>
      </c>
      <c r="AV82">
        <f t="shared" si="22"/>
        <v>4</v>
      </c>
      <c r="AW82">
        <f t="shared" si="23"/>
        <v>4</v>
      </c>
      <c r="AX82">
        <f t="shared" si="24"/>
        <v>4</v>
      </c>
      <c r="AY82">
        <f t="shared" si="25"/>
        <v>4</v>
      </c>
      <c r="AZ82">
        <f t="shared" si="26"/>
        <v>4</v>
      </c>
      <c r="BA82">
        <f t="shared" si="27"/>
        <v>4</v>
      </c>
      <c r="BB82">
        <f t="shared" si="28"/>
        <v>9</v>
      </c>
      <c r="BC82">
        <f t="shared" si="29"/>
        <v>0</v>
      </c>
      <c r="BD82" t="str">
        <f t="shared" si="16"/>
        <v/>
      </c>
      <c r="BE82" t="str">
        <f t="shared" si="17"/>
        <v/>
      </c>
      <c r="BF82" t="str">
        <f t="shared" si="18"/>
        <v/>
      </c>
    </row>
    <row r="83" spans="1:58" hidden="1" x14ac:dyDescent="0.35">
      <c r="A83" t="s">
        <v>211</v>
      </c>
      <c r="B83" s="10" t="s">
        <v>212</v>
      </c>
      <c r="C83" t="s">
        <v>585</v>
      </c>
      <c r="D83" t="s">
        <v>501</v>
      </c>
      <c r="E83">
        <v>498</v>
      </c>
      <c r="F83" t="s">
        <v>502</v>
      </c>
      <c r="G83">
        <v>11286</v>
      </c>
      <c r="H83">
        <v>498</v>
      </c>
      <c r="I83">
        <v>25</v>
      </c>
      <c r="J83" t="s">
        <v>51</v>
      </c>
      <c r="K83" t="s">
        <v>51</v>
      </c>
      <c r="L83" t="s">
        <v>51</v>
      </c>
      <c r="M83" t="s">
        <v>51</v>
      </c>
      <c r="N83" t="s">
        <v>51</v>
      </c>
      <c r="O83" t="s">
        <v>51</v>
      </c>
      <c r="P83" t="s">
        <v>51</v>
      </c>
      <c r="Q83" t="s">
        <v>51</v>
      </c>
      <c r="R83" t="s">
        <v>51</v>
      </c>
      <c r="S83" t="s">
        <v>51</v>
      </c>
      <c r="T83" t="s">
        <v>51</v>
      </c>
      <c r="U83" t="s">
        <v>51</v>
      </c>
      <c r="V83" t="s">
        <v>51</v>
      </c>
      <c r="W83" t="s">
        <v>51</v>
      </c>
      <c r="X83" t="s">
        <v>51</v>
      </c>
      <c r="Y83" t="s">
        <v>51</v>
      </c>
      <c r="Z83" t="s">
        <v>51</v>
      </c>
      <c r="AA83" t="s">
        <v>51</v>
      </c>
      <c r="AB83" t="s">
        <v>51</v>
      </c>
      <c r="AC83" t="s">
        <v>51</v>
      </c>
      <c r="AD83" t="s">
        <v>51</v>
      </c>
      <c r="AE83" t="s">
        <v>51</v>
      </c>
      <c r="AF83" t="s">
        <v>51</v>
      </c>
      <c r="AG83" t="s">
        <v>51</v>
      </c>
      <c r="AH83" t="s">
        <v>51</v>
      </c>
      <c r="AI83" t="s">
        <v>51</v>
      </c>
      <c r="AJ83" t="s">
        <v>51</v>
      </c>
      <c r="AK83" t="s">
        <v>51</v>
      </c>
      <c r="AL83" t="s">
        <v>51</v>
      </c>
      <c r="AM83" t="s">
        <v>51</v>
      </c>
      <c r="AN83" t="s">
        <v>51</v>
      </c>
      <c r="AO83" t="s">
        <v>51</v>
      </c>
      <c r="AP83" t="s">
        <v>51</v>
      </c>
      <c r="AQ83" t="s">
        <v>51</v>
      </c>
      <c r="AR83" t="s">
        <v>83</v>
      </c>
      <c r="AS83">
        <f t="shared" si="19"/>
        <v>4</v>
      </c>
      <c r="AT83">
        <f t="shared" si="20"/>
        <v>4</v>
      </c>
      <c r="AU83">
        <f t="shared" si="21"/>
        <v>4</v>
      </c>
      <c r="AV83">
        <f t="shared" si="22"/>
        <v>4</v>
      </c>
      <c r="AW83">
        <f t="shared" si="23"/>
        <v>4</v>
      </c>
      <c r="AX83">
        <f t="shared" si="24"/>
        <v>4</v>
      </c>
      <c r="AY83">
        <f t="shared" si="25"/>
        <v>4</v>
      </c>
      <c r="AZ83">
        <f t="shared" si="26"/>
        <v>4</v>
      </c>
      <c r="BA83">
        <f t="shared" si="27"/>
        <v>4</v>
      </c>
      <c r="BB83">
        <f t="shared" si="28"/>
        <v>9</v>
      </c>
      <c r="BC83">
        <f t="shared" si="29"/>
        <v>0</v>
      </c>
      <c r="BD83" t="str">
        <f t="shared" si="16"/>
        <v/>
      </c>
      <c r="BE83" t="str">
        <f t="shared" si="17"/>
        <v/>
      </c>
      <c r="BF83" t="str">
        <f t="shared" si="18"/>
        <v/>
      </c>
    </row>
    <row r="84" spans="1:58" hidden="1" x14ac:dyDescent="0.35">
      <c r="A84" t="s">
        <v>138</v>
      </c>
      <c r="B84" s="10" t="s">
        <v>139</v>
      </c>
      <c r="C84" t="s">
        <v>586</v>
      </c>
      <c r="D84" t="s">
        <v>501</v>
      </c>
      <c r="E84">
        <v>508</v>
      </c>
      <c r="F84" t="s">
        <v>502</v>
      </c>
      <c r="G84">
        <v>11287</v>
      </c>
      <c r="H84">
        <v>508</v>
      </c>
      <c r="I84">
        <v>25</v>
      </c>
      <c r="J84" t="s">
        <v>51</v>
      </c>
      <c r="K84" t="s">
        <v>51</v>
      </c>
      <c r="L84" t="s">
        <v>51</v>
      </c>
      <c r="M84" t="s">
        <v>51</v>
      </c>
      <c r="N84" t="s">
        <v>51</v>
      </c>
      <c r="O84" t="s">
        <v>51</v>
      </c>
      <c r="P84" t="s">
        <v>51</v>
      </c>
      <c r="Q84" t="s">
        <v>51</v>
      </c>
      <c r="R84" t="s">
        <v>51</v>
      </c>
      <c r="S84" t="s">
        <v>51</v>
      </c>
      <c r="T84" t="s">
        <v>51</v>
      </c>
      <c r="U84" t="s">
        <v>51</v>
      </c>
      <c r="V84" t="s">
        <v>51</v>
      </c>
      <c r="W84" t="s">
        <v>51</v>
      </c>
      <c r="X84" t="s">
        <v>51</v>
      </c>
      <c r="Y84" t="s">
        <v>51</v>
      </c>
      <c r="Z84" t="s">
        <v>51</v>
      </c>
      <c r="AA84" t="s">
        <v>51</v>
      </c>
      <c r="AB84" t="s">
        <v>51</v>
      </c>
      <c r="AC84" t="s">
        <v>51</v>
      </c>
      <c r="AD84" t="s">
        <v>51</v>
      </c>
      <c r="AE84" t="s">
        <v>51</v>
      </c>
      <c r="AF84" t="s">
        <v>51</v>
      </c>
      <c r="AG84" t="s">
        <v>51</v>
      </c>
      <c r="AH84" t="s">
        <v>51</v>
      </c>
      <c r="AI84" t="s">
        <v>51</v>
      </c>
      <c r="AJ84" t="s">
        <v>51</v>
      </c>
      <c r="AK84" t="s">
        <v>51</v>
      </c>
      <c r="AL84" t="s">
        <v>51</v>
      </c>
      <c r="AM84" t="s">
        <v>51</v>
      </c>
      <c r="AN84" t="s">
        <v>51</v>
      </c>
      <c r="AO84" t="s">
        <v>51</v>
      </c>
      <c r="AP84" t="s">
        <v>51</v>
      </c>
      <c r="AQ84" t="s">
        <v>51</v>
      </c>
      <c r="AR84" t="s">
        <v>51</v>
      </c>
      <c r="AS84">
        <f t="shared" si="19"/>
        <v>4</v>
      </c>
      <c r="AT84">
        <f t="shared" si="20"/>
        <v>4</v>
      </c>
      <c r="AU84">
        <f t="shared" si="21"/>
        <v>4</v>
      </c>
      <c r="AV84">
        <f t="shared" si="22"/>
        <v>4</v>
      </c>
      <c r="AW84">
        <f t="shared" si="23"/>
        <v>4</v>
      </c>
      <c r="AX84">
        <f t="shared" si="24"/>
        <v>4</v>
      </c>
      <c r="AY84">
        <f t="shared" si="25"/>
        <v>4</v>
      </c>
      <c r="AZ84">
        <f t="shared" si="26"/>
        <v>4</v>
      </c>
      <c r="BA84">
        <f t="shared" si="27"/>
        <v>4</v>
      </c>
      <c r="BB84">
        <f t="shared" si="28"/>
        <v>9</v>
      </c>
      <c r="BC84">
        <f t="shared" si="29"/>
        <v>0</v>
      </c>
      <c r="BD84" t="str">
        <f t="shared" si="16"/>
        <v/>
      </c>
      <c r="BE84" t="str">
        <f t="shared" si="17"/>
        <v/>
      </c>
      <c r="BF84" t="str">
        <f t="shared" si="18"/>
        <v/>
      </c>
    </row>
    <row r="85" spans="1:58" x14ac:dyDescent="0.35">
      <c r="A85" t="s">
        <v>587</v>
      </c>
      <c r="B85" s="10" t="s">
        <v>588</v>
      </c>
      <c r="C85" t="s">
        <v>589</v>
      </c>
      <c r="D85" t="s">
        <v>49</v>
      </c>
      <c r="E85">
        <v>78</v>
      </c>
      <c r="F85" t="s">
        <v>50</v>
      </c>
      <c r="G85">
        <v>11288</v>
      </c>
      <c r="H85">
        <v>78</v>
      </c>
      <c r="I85">
        <v>25</v>
      </c>
      <c r="J85" t="s">
        <v>51</v>
      </c>
      <c r="K85" t="s">
        <v>51</v>
      </c>
      <c r="L85" t="s">
        <v>51</v>
      </c>
      <c r="M85" t="s">
        <v>51</v>
      </c>
      <c r="N85" t="s">
        <v>51</v>
      </c>
      <c r="O85" t="s">
        <v>51</v>
      </c>
      <c r="P85" t="s">
        <v>51</v>
      </c>
      <c r="Q85" t="s">
        <v>51</v>
      </c>
      <c r="R85" t="s">
        <v>51</v>
      </c>
      <c r="S85" t="s">
        <v>51</v>
      </c>
      <c r="T85" t="s">
        <v>51</v>
      </c>
      <c r="U85" t="s">
        <v>51</v>
      </c>
      <c r="V85" t="s">
        <v>51</v>
      </c>
      <c r="W85" t="s">
        <v>51</v>
      </c>
      <c r="X85" t="s">
        <v>51</v>
      </c>
      <c r="Y85" t="s">
        <v>51</v>
      </c>
      <c r="Z85" t="s">
        <v>51</v>
      </c>
      <c r="AA85" t="s">
        <v>51</v>
      </c>
      <c r="AB85" t="s">
        <v>51</v>
      </c>
      <c r="AC85" t="s">
        <v>590</v>
      </c>
      <c r="AD85" t="s">
        <v>51</v>
      </c>
      <c r="AE85" t="s">
        <v>591</v>
      </c>
      <c r="AF85" t="s">
        <v>592</v>
      </c>
      <c r="AG85" t="s">
        <v>593</v>
      </c>
      <c r="AH85">
        <v>7</v>
      </c>
      <c r="AI85">
        <v>5</v>
      </c>
      <c r="AJ85">
        <v>41</v>
      </c>
      <c r="AK85" t="s">
        <v>51</v>
      </c>
      <c r="AL85" t="s">
        <v>51</v>
      </c>
      <c r="AM85" t="s">
        <v>51</v>
      </c>
      <c r="AN85" t="s">
        <v>51</v>
      </c>
      <c r="AO85" t="s">
        <v>594</v>
      </c>
      <c r="AP85">
        <v>255</v>
      </c>
      <c r="AQ85" t="s">
        <v>595</v>
      </c>
      <c r="AR85" t="s">
        <v>596</v>
      </c>
      <c r="AS85">
        <f t="shared" si="19"/>
        <v>4</v>
      </c>
      <c r="AT85">
        <f t="shared" si="20"/>
        <v>4</v>
      </c>
      <c r="AU85">
        <f t="shared" si="21"/>
        <v>4</v>
      </c>
      <c r="AV85">
        <f t="shared" si="22"/>
        <v>4</v>
      </c>
      <c r="AW85">
        <f t="shared" si="23"/>
        <v>4</v>
      </c>
      <c r="AX85">
        <f t="shared" si="24"/>
        <v>4</v>
      </c>
      <c r="AY85">
        <f t="shared" si="25"/>
        <v>4</v>
      </c>
      <c r="AZ85">
        <f t="shared" si="26"/>
        <v>41</v>
      </c>
      <c r="BA85">
        <f t="shared" si="27"/>
        <v>4</v>
      </c>
      <c r="BB85">
        <f t="shared" si="28"/>
        <v>8</v>
      </c>
      <c r="BC85">
        <f t="shared" si="29"/>
        <v>53</v>
      </c>
      <c r="BD85">
        <f t="shared" si="16"/>
        <v>2.7450980392156862E-2</v>
      </c>
      <c r="BE85">
        <f t="shared" si="17"/>
        <v>1.9607843137254902E-2</v>
      </c>
      <c r="BF85">
        <f t="shared" si="18"/>
        <v>0.16078431372549021</v>
      </c>
    </row>
    <row r="86" spans="1:58" hidden="1" x14ac:dyDescent="0.35">
      <c r="A86" t="s">
        <v>597</v>
      </c>
      <c r="B86" s="10" t="s">
        <v>598</v>
      </c>
      <c r="C86" t="s">
        <v>599</v>
      </c>
      <c r="D86" t="s">
        <v>501</v>
      </c>
      <c r="E86">
        <v>1047</v>
      </c>
      <c r="F86" t="s">
        <v>502</v>
      </c>
      <c r="G86">
        <v>11289</v>
      </c>
      <c r="H86">
        <v>1047</v>
      </c>
      <c r="I86">
        <v>25</v>
      </c>
      <c r="J86" t="s">
        <v>51</v>
      </c>
      <c r="K86" t="s">
        <v>51</v>
      </c>
      <c r="L86" t="s">
        <v>51</v>
      </c>
      <c r="M86" t="s">
        <v>51</v>
      </c>
      <c r="N86" t="s">
        <v>51</v>
      </c>
      <c r="O86" t="s">
        <v>51</v>
      </c>
      <c r="P86" t="s">
        <v>51</v>
      </c>
      <c r="Q86" t="s">
        <v>51</v>
      </c>
      <c r="R86" t="s">
        <v>51</v>
      </c>
      <c r="S86" t="s">
        <v>51</v>
      </c>
      <c r="T86" t="s">
        <v>51</v>
      </c>
      <c r="U86" t="s">
        <v>51</v>
      </c>
      <c r="V86" t="s">
        <v>51</v>
      </c>
      <c r="W86" t="s">
        <v>51</v>
      </c>
      <c r="X86" t="s">
        <v>51</v>
      </c>
      <c r="Y86" t="s">
        <v>51</v>
      </c>
      <c r="Z86" t="s">
        <v>51</v>
      </c>
      <c r="AA86" t="s">
        <v>51</v>
      </c>
      <c r="AB86" t="s">
        <v>51</v>
      </c>
      <c r="AC86" t="s">
        <v>51</v>
      </c>
      <c r="AD86" t="s">
        <v>51</v>
      </c>
      <c r="AE86" t="s">
        <v>51</v>
      </c>
      <c r="AF86" t="s">
        <v>51</v>
      </c>
      <c r="AG86" t="s">
        <v>51</v>
      </c>
      <c r="AH86" t="s">
        <v>51</v>
      </c>
      <c r="AI86" t="s">
        <v>51</v>
      </c>
      <c r="AJ86" t="s">
        <v>51</v>
      </c>
      <c r="AK86" t="s">
        <v>51</v>
      </c>
      <c r="AL86" t="s">
        <v>51</v>
      </c>
      <c r="AM86" t="s">
        <v>51</v>
      </c>
      <c r="AN86" t="s">
        <v>51</v>
      </c>
      <c r="AO86" t="s">
        <v>51</v>
      </c>
      <c r="AP86" t="s">
        <v>51</v>
      </c>
      <c r="AQ86" t="s">
        <v>51</v>
      </c>
      <c r="AR86" t="s">
        <v>51</v>
      </c>
      <c r="AS86">
        <f t="shared" si="19"/>
        <v>4</v>
      </c>
      <c r="AT86">
        <f t="shared" si="20"/>
        <v>4</v>
      </c>
      <c r="AU86">
        <f t="shared" si="21"/>
        <v>4</v>
      </c>
      <c r="AV86">
        <f t="shared" si="22"/>
        <v>4</v>
      </c>
      <c r="AW86">
        <f t="shared" si="23"/>
        <v>4</v>
      </c>
      <c r="AX86">
        <f t="shared" si="24"/>
        <v>4</v>
      </c>
      <c r="AY86">
        <f t="shared" si="25"/>
        <v>4</v>
      </c>
      <c r="AZ86">
        <f t="shared" si="26"/>
        <v>4</v>
      </c>
      <c r="BA86">
        <f t="shared" si="27"/>
        <v>4</v>
      </c>
      <c r="BB86">
        <f t="shared" si="28"/>
        <v>9</v>
      </c>
      <c r="BC86">
        <f t="shared" si="29"/>
        <v>0</v>
      </c>
      <c r="BD86" t="str">
        <f t="shared" si="16"/>
        <v/>
      </c>
      <c r="BE86" t="str">
        <f t="shared" si="17"/>
        <v/>
      </c>
      <c r="BF86" t="str">
        <f t="shared" si="18"/>
        <v/>
      </c>
    </row>
    <row r="87" spans="1:58" hidden="1" x14ac:dyDescent="0.35">
      <c r="A87" t="s">
        <v>548</v>
      </c>
      <c r="B87" s="10" t="s">
        <v>549</v>
      </c>
      <c r="C87" t="s">
        <v>600</v>
      </c>
      <c r="D87" t="s">
        <v>501</v>
      </c>
      <c r="E87">
        <v>963</v>
      </c>
      <c r="F87" t="s">
        <v>502</v>
      </c>
      <c r="G87">
        <v>11290</v>
      </c>
      <c r="H87">
        <v>963</v>
      </c>
      <c r="I87">
        <v>25</v>
      </c>
      <c r="J87" t="s">
        <v>51</v>
      </c>
      <c r="K87" t="s">
        <v>51</v>
      </c>
      <c r="L87" t="s">
        <v>51</v>
      </c>
      <c r="M87" t="s">
        <v>51</v>
      </c>
      <c r="N87" t="s">
        <v>51</v>
      </c>
      <c r="O87" t="s">
        <v>51</v>
      </c>
      <c r="P87" t="s">
        <v>51</v>
      </c>
      <c r="Q87" t="s">
        <v>51</v>
      </c>
      <c r="R87" t="s">
        <v>51</v>
      </c>
      <c r="S87" t="s">
        <v>51</v>
      </c>
      <c r="T87" t="s">
        <v>51</v>
      </c>
      <c r="U87" t="s">
        <v>51</v>
      </c>
      <c r="V87" t="s">
        <v>51</v>
      </c>
      <c r="W87" t="s">
        <v>51</v>
      </c>
      <c r="X87" t="s">
        <v>51</v>
      </c>
      <c r="Y87" t="s">
        <v>51</v>
      </c>
      <c r="Z87" t="s">
        <v>51</v>
      </c>
      <c r="AA87" t="s">
        <v>51</v>
      </c>
      <c r="AB87" t="s">
        <v>51</v>
      </c>
      <c r="AC87" t="s">
        <v>51</v>
      </c>
      <c r="AD87" t="s">
        <v>51</v>
      </c>
      <c r="AE87" t="s">
        <v>51</v>
      </c>
      <c r="AF87" t="s">
        <v>51</v>
      </c>
      <c r="AG87" t="s">
        <v>51</v>
      </c>
      <c r="AH87" t="s">
        <v>51</v>
      </c>
      <c r="AI87" t="s">
        <v>51</v>
      </c>
      <c r="AJ87" t="s">
        <v>51</v>
      </c>
      <c r="AK87" t="s">
        <v>51</v>
      </c>
      <c r="AL87" t="s">
        <v>51</v>
      </c>
      <c r="AM87" t="s">
        <v>51</v>
      </c>
      <c r="AN87" t="s">
        <v>51</v>
      </c>
      <c r="AO87" t="s">
        <v>51</v>
      </c>
      <c r="AP87" t="s">
        <v>51</v>
      </c>
      <c r="AQ87" t="s">
        <v>51</v>
      </c>
      <c r="AR87" t="s">
        <v>51</v>
      </c>
      <c r="AS87">
        <f t="shared" si="19"/>
        <v>4</v>
      </c>
      <c r="AT87">
        <f t="shared" si="20"/>
        <v>4</v>
      </c>
      <c r="AU87">
        <f t="shared" si="21"/>
        <v>4</v>
      </c>
      <c r="AV87">
        <f t="shared" si="22"/>
        <v>4</v>
      </c>
      <c r="AW87">
        <f t="shared" si="23"/>
        <v>4</v>
      </c>
      <c r="AX87">
        <f t="shared" si="24"/>
        <v>4</v>
      </c>
      <c r="AY87">
        <f t="shared" si="25"/>
        <v>4</v>
      </c>
      <c r="AZ87">
        <f t="shared" si="26"/>
        <v>4</v>
      </c>
      <c r="BA87">
        <f t="shared" si="27"/>
        <v>4</v>
      </c>
      <c r="BB87">
        <f t="shared" si="28"/>
        <v>9</v>
      </c>
      <c r="BC87">
        <f t="shared" si="29"/>
        <v>0</v>
      </c>
      <c r="BD87" t="str">
        <f t="shared" si="16"/>
        <v/>
      </c>
      <c r="BE87" t="str">
        <f t="shared" si="17"/>
        <v/>
      </c>
      <c r="BF87" t="str">
        <f t="shared" si="18"/>
        <v/>
      </c>
    </row>
    <row r="88" spans="1:58" x14ac:dyDescent="0.35">
      <c r="A88" t="s">
        <v>399</v>
      </c>
      <c r="B88" s="10" t="s">
        <v>400</v>
      </c>
      <c r="C88" t="s">
        <v>601</v>
      </c>
      <c r="D88" t="s">
        <v>501</v>
      </c>
      <c r="E88">
        <v>729</v>
      </c>
      <c r="F88" t="s">
        <v>502</v>
      </c>
      <c r="G88">
        <v>11291</v>
      </c>
      <c r="H88">
        <v>729</v>
      </c>
      <c r="I88">
        <v>25</v>
      </c>
      <c r="J88" t="s">
        <v>51</v>
      </c>
      <c r="K88" t="s">
        <v>51</v>
      </c>
      <c r="L88" t="s">
        <v>51</v>
      </c>
      <c r="M88" t="s">
        <v>51</v>
      </c>
      <c r="N88" t="s">
        <v>51</v>
      </c>
      <c r="O88" t="s">
        <v>51</v>
      </c>
      <c r="P88" t="s">
        <v>51</v>
      </c>
      <c r="Q88" t="s">
        <v>51</v>
      </c>
      <c r="R88" t="s">
        <v>51</v>
      </c>
      <c r="S88" t="s">
        <v>51</v>
      </c>
      <c r="T88" t="s">
        <v>51</v>
      </c>
      <c r="U88" t="s">
        <v>51</v>
      </c>
      <c r="V88" t="s">
        <v>157</v>
      </c>
      <c r="W88" t="s">
        <v>157</v>
      </c>
      <c r="X88" t="s">
        <v>157</v>
      </c>
      <c r="Y88" t="s">
        <v>602</v>
      </c>
      <c r="Z88" t="s">
        <v>157</v>
      </c>
      <c r="AA88" t="s">
        <v>157</v>
      </c>
      <c r="AB88" t="s">
        <v>157</v>
      </c>
      <c r="AC88" t="s">
        <v>603</v>
      </c>
      <c r="AD88" t="s">
        <v>157</v>
      </c>
      <c r="AE88" t="s">
        <v>157</v>
      </c>
      <c r="AF88" t="s">
        <v>51</v>
      </c>
      <c r="AG88" t="s">
        <v>604</v>
      </c>
      <c r="AH88">
        <v>2</v>
      </c>
      <c r="AI88">
        <v>1</v>
      </c>
      <c r="AJ88" t="s">
        <v>51</v>
      </c>
      <c r="AK88" t="s">
        <v>51</v>
      </c>
      <c r="AL88" t="s">
        <v>51</v>
      </c>
      <c r="AM88" t="s">
        <v>157</v>
      </c>
      <c r="AN88" t="s">
        <v>51</v>
      </c>
      <c r="AO88" t="s">
        <v>157</v>
      </c>
      <c r="AP88" t="s">
        <v>51</v>
      </c>
      <c r="AQ88" t="s">
        <v>157</v>
      </c>
      <c r="AR88" t="s">
        <v>83</v>
      </c>
      <c r="AS88">
        <f t="shared" si="19"/>
        <v>2</v>
      </c>
      <c r="AT88">
        <f t="shared" si="20"/>
        <v>2</v>
      </c>
      <c r="AU88">
        <f t="shared" si="21"/>
        <v>2</v>
      </c>
      <c r="AV88">
        <f t="shared" si="22"/>
        <v>41</v>
      </c>
      <c r="AW88">
        <f t="shared" si="23"/>
        <v>2</v>
      </c>
      <c r="AX88">
        <f t="shared" si="24"/>
        <v>2</v>
      </c>
      <c r="AY88">
        <f t="shared" si="25"/>
        <v>2</v>
      </c>
      <c r="AZ88">
        <f t="shared" si="26"/>
        <v>14</v>
      </c>
      <c r="BA88">
        <f t="shared" si="27"/>
        <v>2</v>
      </c>
      <c r="BB88">
        <f t="shared" si="28"/>
        <v>0</v>
      </c>
      <c r="BC88">
        <f t="shared" si="29"/>
        <v>3</v>
      </c>
      <c r="BD88" t="str">
        <f t="shared" si="16"/>
        <v/>
      </c>
      <c r="BE88" t="str">
        <f t="shared" si="17"/>
        <v/>
      </c>
      <c r="BF88" t="str">
        <f t="shared" si="18"/>
        <v/>
      </c>
    </row>
    <row r="89" spans="1:58" hidden="1" x14ac:dyDescent="0.35">
      <c r="A89" t="s">
        <v>300</v>
      </c>
      <c r="B89" s="10" t="s">
        <v>301</v>
      </c>
      <c r="C89" t="s">
        <v>605</v>
      </c>
      <c r="D89" t="s">
        <v>501</v>
      </c>
      <c r="E89">
        <v>562</v>
      </c>
      <c r="F89" t="s">
        <v>502</v>
      </c>
      <c r="G89">
        <v>11292</v>
      </c>
      <c r="H89">
        <v>562</v>
      </c>
      <c r="I89">
        <v>25</v>
      </c>
      <c r="J89" t="s">
        <v>51</v>
      </c>
      <c r="K89" t="s">
        <v>51</v>
      </c>
      <c r="L89" t="s">
        <v>51</v>
      </c>
      <c r="M89" t="s">
        <v>51</v>
      </c>
      <c r="N89" t="s">
        <v>51</v>
      </c>
      <c r="O89" t="s">
        <v>51</v>
      </c>
      <c r="P89" t="s">
        <v>51</v>
      </c>
      <c r="Q89" t="s">
        <v>51</v>
      </c>
      <c r="R89" t="s">
        <v>51</v>
      </c>
      <c r="S89" t="s">
        <v>51</v>
      </c>
      <c r="T89" t="s">
        <v>51</v>
      </c>
      <c r="U89" t="s">
        <v>51</v>
      </c>
      <c r="V89" t="s">
        <v>51</v>
      </c>
      <c r="W89" t="s">
        <v>51</v>
      </c>
      <c r="X89" t="s">
        <v>51</v>
      </c>
      <c r="Y89" t="s">
        <v>51</v>
      </c>
      <c r="Z89" t="s">
        <v>51</v>
      </c>
      <c r="AA89" t="s">
        <v>51</v>
      </c>
      <c r="AB89" t="s">
        <v>51</v>
      </c>
      <c r="AC89" t="s">
        <v>51</v>
      </c>
      <c r="AD89" t="s">
        <v>51</v>
      </c>
      <c r="AE89" t="s">
        <v>51</v>
      </c>
      <c r="AF89" t="s">
        <v>51</v>
      </c>
      <c r="AG89" t="s">
        <v>51</v>
      </c>
      <c r="AH89" t="s">
        <v>51</v>
      </c>
      <c r="AI89" t="s">
        <v>51</v>
      </c>
      <c r="AJ89" t="s">
        <v>51</v>
      </c>
      <c r="AK89" t="s">
        <v>51</v>
      </c>
      <c r="AL89" t="s">
        <v>51</v>
      </c>
      <c r="AM89" t="s">
        <v>51</v>
      </c>
      <c r="AN89" t="s">
        <v>51</v>
      </c>
      <c r="AO89" t="s">
        <v>51</v>
      </c>
      <c r="AP89" t="s">
        <v>51</v>
      </c>
      <c r="AQ89" t="s">
        <v>606</v>
      </c>
      <c r="AR89" t="s">
        <v>51</v>
      </c>
      <c r="AS89">
        <f t="shared" si="19"/>
        <v>4</v>
      </c>
      <c r="AT89">
        <f t="shared" si="20"/>
        <v>4</v>
      </c>
      <c r="AU89">
        <f t="shared" si="21"/>
        <v>4</v>
      </c>
      <c r="AV89">
        <f t="shared" si="22"/>
        <v>4</v>
      </c>
      <c r="AW89">
        <f t="shared" si="23"/>
        <v>4</v>
      </c>
      <c r="AX89">
        <f t="shared" si="24"/>
        <v>4</v>
      </c>
      <c r="AY89">
        <f t="shared" si="25"/>
        <v>4</v>
      </c>
      <c r="AZ89">
        <f t="shared" si="26"/>
        <v>4</v>
      </c>
      <c r="BA89">
        <f t="shared" si="27"/>
        <v>4</v>
      </c>
      <c r="BB89">
        <f t="shared" si="28"/>
        <v>9</v>
      </c>
      <c r="BC89">
        <f t="shared" si="29"/>
        <v>0</v>
      </c>
      <c r="BD89" t="str">
        <f t="shared" si="16"/>
        <v/>
      </c>
      <c r="BE89" t="str">
        <f t="shared" si="17"/>
        <v/>
      </c>
      <c r="BF89" t="str">
        <f t="shared" si="18"/>
        <v/>
      </c>
    </row>
    <row r="90" spans="1:58" x14ac:dyDescent="0.35">
      <c r="A90" t="s">
        <v>164</v>
      </c>
      <c r="B90" s="10" t="s">
        <v>165</v>
      </c>
      <c r="C90" t="s">
        <v>607</v>
      </c>
      <c r="D90" t="s">
        <v>501</v>
      </c>
      <c r="E90">
        <v>662</v>
      </c>
      <c r="F90" t="s">
        <v>502</v>
      </c>
      <c r="G90">
        <v>11293</v>
      </c>
      <c r="H90">
        <v>662</v>
      </c>
      <c r="I90">
        <v>25</v>
      </c>
      <c r="J90" t="s">
        <v>51</v>
      </c>
      <c r="K90" t="s">
        <v>51</v>
      </c>
      <c r="L90" t="s">
        <v>51</v>
      </c>
      <c r="M90" t="s">
        <v>51</v>
      </c>
      <c r="N90" t="s">
        <v>51</v>
      </c>
      <c r="O90" t="s">
        <v>51</v>
      </c>
      <c r="P90" t="s">
        <v>51</v>
      </c>
      <c r="Q90" t="s">
        <v>51</v>
      </c>
      <c r="R90" t="s">
        <v>51</v>
      </c>
      <c r="S90" t="s">
        <v>51</v>
      </c>
      <c r="T90" t="s">
        <v>51</v>
      </c>
      <c r="U90" t="s">
        <v>51</v>
      </c>
      <c r="V90" t="s">
        <v>94</v>
      </c>
      <c r="W90" t="s">
        <v>94</v>
      </c>
      <c r="X90" t="s">
        <v>94</v>
      </c>
      <c r="Y90" t="s">
        <v>94</v>
      </c>
      <c r="Z90" t="s">
        <v>94</v>
      </c>
      <c r="AA90" t="s">
        <v>94</v>
      </c>
      <c r="AB90" t="s">
        <v>94</v>
      </c>
      <c r="AC90" t="s">
        <v>94</v>
      </c>
      <c r="AD90" t="s">
        <v>51</v>
      </c>
      <c r="AE90" t="s">
        <v>94</v>
      </c>
      <c r="AF90" t="s">
        <v>94</v>
      </c>
      <c r="AG90" t="s">
        <v>608</v>
      </c>
      <c r="AH90">
        <v>0</v>
      </c>
      <c r="AI90">
        <v>1</v>
      </c>
      <c r="AJ90">
        <v>1</v>
      </c>
      <c r="AK90" t="s">
        <v>51</v>
      </c>
      <c r="AL90" t="s">
        <v>51</v>
      </c>
      <c r="AM90" t="s">
        <v>609</v>
      </c>
      <c r="AN90" t="s">
        <v>51</v>
      </c>
      <c r="AO90" t="s">
        <v>610</v>
      </c>
      <c r="AP90" t="s">
        <v>51</v>
      </c>
      <c r="AQ90" t="s">
        <v>94</v>
      </c>
      <c r="AR90" t="s">
        <v>83</v>
      </c>
      <c r="AS90">
        <f t="shared" si="19"/>
        <v>3</v>
      </c>
      <c r="AT90">
        <f t="shared" si="20"/>
        <v>3</v>
      </c>
      <c r="AU90">
        <f t="shared" si="21"/>
        <v>3</v>
      </c>
      <c r="AV90">
        <f t="shared" si="22"/>
        <v>3</v>
      </c>
      <c r="AW90">
        <f t="shared" si="23"/>
        <v>3</v>
      </c>
      <c r="AX90">
        <f t="shared" si="24"/>
        <v>3</v>
      </c>
      <c r="AY90">
        <f t="shared" si="25"/>
        <v>3</v>
      </c>
      <c r="AZ90">
        <f t="shared" si="26"/>
        <v>3</v>
      </c>
      <c r="BA90">
        <f t="shared" si="27"/>
        <v>4</v>
      </c>
      <c r="BB90">
        <f t="shared" si="28"/>
        <v>1</v>
      </c>
      <c r="BC90">
        <f t="shared" si="29"/>
        <v>2</v>
      </c>
      <c r="BD90" t="str">
        <f t="shared" si="16"/>
        <v/>
      </c>
      <c r="BE90" t="str">
        <f t="shared" si="17"/>
        <v/>
      </c>
      <c r="BF90" t="str">
        <f t="shared" si="18"/>
        <v/>
      </c>
    </row>
    <row r="91" spans="1:58" x14ac:dyDescent="0.35">
      <c r="A91" t="s">
        <v>164</v>
      </c>
      <c r="B91" s="10" t="s">
        <v>165</v>
      </c>
      <c r="C91" t="s">
        <v>611</v>
      </c>
      <c r="D91" t="s">
        <v>501</v>
      </c>
      <c r="E91">
        <v>528</v>
      </c>
      <c r="F91" t="s">
        <v>502</v>
      </c>
      <c r="G91">
        <v>11294</v>
      </c>
      <c r="H91">
        <v>528</v>
      </c>
      <c r="I91">
        <v>25</v>
      </c>
      <c r="J91" t="s">
        <v>51</v>
      </c>
      <c r="K91" t="s">
        <v>51</v>
      </c>
      <c r="L91" t="s">
        <v>51</v>
      </c>
      <c r="M91" t="s">
        <v>51</v>
      </c>
      <c r="N91" t="s">
        <v>51</v>
      </c>
      <c r="O91" t="s">
        <v>51</v>
      </c>
      <c r="P91" t="s">
        <v>51</v>
      </c>
      <c r="Q91" t="s">
        <v>51</v>
      </c>
      <c r="R91" t="s">
        <v>51</v>
      </c>
      <c r="S91" t="s">
        <v>51</v>
      </c>
      <c r="T91" t="s">
        <v>51</v>
      </c>
      <c r="U91" t="s">
        <v>51</v>
      </c>
      <c r="V91" t="s">
        <v>94</v>
      </c>
      <c r="W91" t="s">
        <v>94</v>
      </c>
      <c r="X91" t="s">
        <v>94</v>
      </c>
      <c r="Y91" t="s">
        <v>94</v>
      </c>
      <c r="Z91" t="s">
        <v>94</v>
      </c>
      <c r="AA91" t="s">
        <v>94</v>
      </c>
      <c r="AB91" t="s">
        <v>94</v>
      </c>
      <c r="AC91" t="s">
        <v>94</v>
      </c>
      <c r="AD91" t="s">
        <v>51</v>
      </c>
      <c r="AE91" t="s">
        <v>94</v>
      </c>
      <c r="AF91" t="s">
        <v>94</v>
      </c>
      <c r="AG91" t="s">
        <v>612</v>
      </c>
      <c r="AH91">
        <v>0</v>
      </c>
      <c r="AI91">
        <v>1</v>
      </c>
      <c r="AJ91">
        <v>0</v>
      </c>
      <c r="AK91" t="s">
        <v>51</v>
      </c>
      <c r="AL91" t="s">
        <v>51</v>
      </c>
      <c r="AM91" t="s">
        <v>51</v>
      </c>
      <c r="AN91" t="s">
        <v>51</v>
      </c>
      <c r="AO91" t="s">
        <v>613</v>
      </c>
      <c r="AP91" t="s">
        <v>51</v>
      </c>
      <c r="AQ91" t="s">
        <v>614</v>
      </c>
      <c r="AR91" t="s">
        <v>83</v>
      </c>
      <c r="AS91">
        <f t="shared" si="19"/>
        <v>3</v>
      </c>
      <c r="AT91">
        <f t="shared" si="20"/>
        <v>3</v>
      </c>
      <c r="AU91">
        <f t="shared" si="21"/>
        <v>3</v>
      </c>
      <c r="AV91">
        <f t="shared" si="22"/>
        <v>3</v>
      </c>
      <c r="AW91">
        <f t="shared" si="23"/>
        <v>3</v>
      </c>
      <c r="AX91">
        <f t="shared" si="24"/>
        <v>3</v>
      </c>
      <c r="AY91">
        <f t="shared" si="25"/>
        <v>3</v>
      </c>
      <c r="AZ91">
        <f t="shared" si="26"/>
        <v>3</v>
      </c>
      <c r="BA91">
        <f t="shared" si="27"/>
        <v>4</v>
      </c>
      <c r="BB91">
        <f t="shared" si="28"/>
        <v>1</v>
      </c>
      <c r="BC91">
        <f t="shared" si="29"/>
        <v>1</v>
      </c>
      <c r="BD91" t="str">
        <f t="shared" si="16"/>
        <v/>
      </c>
      <c r="BE91" t="str">
        <f t="shared" si="17"/>
        <v/>
      </c>
      <c r="BF91" t="str">
        <f t="shared" si="18"/>
        <v/>
      </c>
    </row>
    <row r="92" spans="1:58" x14ac:dyDescent="0.35">
      <c r="A92" t="s">
        <v>211</v>
      </c>
      <c r="B92" s="10" t="s">
        <v>212</v>
      </c>
      <c r="C92" t="s">
        <v>615</v>
      </c>
      <c r="D92" t="s">
        <v>501</v>
      </c>
      <c r="E92">
        <v>683</v>
      </c>
      <c r="F92" t="s">
        <v>502</v>
      </c>
      <c r="G92">
        <v>11295</v>
      </c>
      <c r="H92">
        <v>683</v>
      </c>
      <c r="I92">
        <v>25</v>
      </c>
      <c r="J92" t="s">
        <v>51</v>
      </c>
      <c r="K92" t="s">
        <v>51</v>
      </c>
      <c r="L92" t="s">
        <v>51</v>
      </c>
      <c r="M92" t="s">
        <v>51</v>
      </c>
      <c r="N92" t="s">
        <v>51</v>
      </c>
      <c r="O92" t="s">
        <v>51</v>
      </c>
      <c r="P92" t="s">
        <v>51</v>
      </c>
      <c r="Q92" t="s">
        <v>51</v>
      </c>
      <c r="R92" t="s">
        <v>51</v>
      </c>
      <c r="S92" t="s">
        <v>51</v>
      </c>
      <c r="T92" t="s">
        <v>51</v>
      </c>
      <c r="U92" t="s">
        <v>51</v>
      </c>
      <c r="V92" t="s">
        <v>94</v>
      </c>
      <c r="W92" t="s">
        <v>94</v>
      </c>
      <c r="X92" t="s">
        <v>616</v>
      </c>
      <c r="Y92" t="s">
        <v>94</v>
      </c>
      <c r="Z92" t="s">
        <v>94</v>
      </c>
      <c r="AA92" t="s">
        <v>94</v>
      </c>
      <c r="AB92" t="s">
        <v>94</v>
      </c>
      <c r="AC92" t="s">
        <v>617</v>
      </c>
      <c r="AD92" t="s">
        <v>618</v>
      </c>
      <c r="AE92" t="s">
        <v>619</v>
      </c>
      <c r="AF92" t="s">
        <v>620</v>
      </c>
      <c r="AG92" t="s">
        <v>621</v>
      </c>
      <c r="AH92">
        <v>0</v>
      </c>
      <c r="AI92">
        <v>1</v>
      </c>
      <c r="AJ92">
        <v>5</v>
      </c>
      <c r="AK92" t="s">
        <v>622</v>
      </c>
      <c r="AL92" t="s">
        <v>51</v>
      </c>
      <c r="AM92" t="s">
        <v>623</v>
      </c>
      <c r="AN92" t="s">
        <v>51</v>
      </c>
      <c r="AO92" t="s">
        <v>624</v>
      </c>
      <c r="AP92" t="s">
        <v>51</v>
      </c>
      <c r="AQ92" t="s">
        <v>625</v>
      </c>
      <c r="AR92" t="s">
        <v>119</v>
      </c>
      <c r="AS92">
        <f t="shared" si="19"/>
        <v>3</v>
      </c>
      <c r="AT92">
        <f t="shared" si="20"/>
        <v>3</v>
      </c>
      <c r="AU92">
        <f t="shared" si="21"/>
        <v>33</v>
      </c>
      <c r="AV92">
        <f t="shared" si="22"/>
        <v>3</v>
      </c>
      <c r="AW92">
        <f t="shared" si="23"/>
        <v>3</v>
      </c>
      <c r="AX92">
        <f t="shared" si="24"/>
        <v>3</v>
      </c>
      <c r="AY92">
        <f t="shared" si="25"/>
        <v>3</v>
      </c>
      <c r="AZ92">
        <f t="shared" si="26"/>
        <v>93</v>
      </c>
      <c r="BA92">
        <f t="shared" si="27"/>
        <v>227</v>
      </c>
      <c r="BB92">
        <f t="shared" si="28"/>
        <v>0</v>
      </c>
      <c r="BC92">
        <f t="shared" si="29"/>
        <v>6</v>
      </c>
      <c r="BD92" t="str">
        <f t="shared" si="16"/>
        <v/>
      </c>
      <c r="BE92" t="str">
        <f t="shared" si="17"/>
        <v/>
      </c>
      <c r="BF92" t="str">
        <f t="shared" si="18"/>
        <v/>
      </c>
    </row>
    <row r="93" spans="1:58" x14ac:dyDescent="0.35">
      <c r="A93" t="s">
        <v>626</v>
      </c>
      <c r="B93" s="10" t="s">
        <v>627</v>
      </c>
      <c r="C93" t="s">
        <v>628</v>
      </c>
      <c r="D93" t="s">
        <v>501</v>
      </c>
      <c r="E93">
        <v>764</v>
      </c>
      <c r="F93" t="s">
        <v>502</v>
      </c>
      <c r="G93">
        <v>11296</v>
      </c>
      <c r="H93">
        <v>764</v>
      </c>
      <c r="I93">
        <v>25</v>
      </c>
      <c r="J93" t="s">
        <v>51</v>
      </c>
      <c r="K93" t="s">
        <v>51</v>
      </c>
      <c r="L93" t="s">
        <v>51</v>
      </c>
      <c r="M93" t="s">
        <v>51</v>
      </c>
      <c r="N93" t="s">
        <v>51</v>
      </c>
      <c r="O93" t="s">
        <v>51</v>
      </c>
      <c r="P93" t="s">
        <v>51</v>
      </c>
      <c r="Q93" t="s">
        <v>51</v>
      </c>
      <c r="R93" t="s">
        <v>51</v>
      </c>
      <c r="S93" t="s">
        <v>51</v>
      </c>
      <c r="T93" t="s">
        <v>51</v>
      </c>
      <c r="U93" t="s">
        <v>51</v>
      </c>
      <c r="V93" t="s">
        <v>569</v>
      </c>
      <c r="W93" t="s">
        <v>569</v>
      </c>
      <c r="X93" t="s">
        <v>569</v>
      </c>
      <c r="Y93" t="s">
        <v>569</v>
      </c>
      <c r="Z93" t="s">
        <v>569</v>
      </c>
      <c r="AA93" t="s">
        <v>51</v>
      </c>
      <c r="AB93" t="s">
        <v>569</v>
      </c>
      <c r="AC93" t="s">
        <v>569</v>
      </c>
      <c r="AD93" t="s">
        <v>51</v>
      </c>
      <c r="AE93" t="s">
        <v>629</v>
      </c>
      <c r="AF93" t="s">
        <v>630</v>
      </c>
      <c r="AG93" t="s">
        <v>631</v>
      </c>
      <c r="AH93">
        <v>1</v>
      </c>
      <c r="AI93">
        <v>1</v>
      </c>
      <c r="AJ93">
        <v>0</v>
      </c>
      <c r="AK93" t="s">
        <v>632</v>
      </c>
      <c r="AL93" t="s">
        <v>51</v>
      </c>
      <c r="AM93" t="s">
        <v>633</v>
      </c>
      <c r="AN93" t="s">
        <v>51</v>
      </c>
      <c r="AO93" t="s">
        <v>634</v>
      </c>
      <c r="AP93" t="s">
        <v>51</v>
      </c>
      <c r="AQ93" t="s">
        <v>635</v>
      </c>
      <c r="AR93" t="s">
        <v>83</v>
      </c>
      <c r="AS93">
        <f t="shared" si="19"/>
        <v>6</v>
      </c>
      <c r="AT93">
        <f t="shared" si="20"/>
        <v>6</v>
      </c>
      <c r="AU93">
        <f t="shared" si="21"/>
        <v>6</v>
      </c>
      <c r="AV93">
        <f t="shared" si="22"/>
        <v>6</v>
      </c>
      <c r="AW93">
        <f t="shared" si="23"/>
        <v>6</v>
      </c>
      <c r="AX93">
        <f t="shared" si="24"/>
        <v>4</v>
      </c>
      <c r="AY93">
        <f t="shared" si="25"/>
        <v>6</v>
      </c>
      <c r="AZ93">
        <f t="shared" si="26"/>
        <v>6</v>
      </c>
      <c r="BA93">
        <f t="shared" si="27"/>
        <v>4</v>
      </c>
      <c r="BB93">
        <f t="shared" si="28"/>
        <v>2</v>
      </c>
      <c r="BC93">
        <f t="shared" si="29"/>
        <v>2</v>
      </c>
      <c r="BD93" t="str">
        <f t="shared" si="16"/>
        <v/>
      </c>
      <c r="BE93" t="str">
        <f t="shared" si="17"/>
        <v/>
      </c>
      <c r="BF93" t="str">
        <f t="shared" si="18"/>
        <v/>
      </c>
    </row>
    <row r="94" spans="1:58" hidden="1" x14ac:dyDescent="0.35">
      <c r="A94" t="s">
        <v>211</v>
      </c>
      <c r="B94" s="10" t="s">
        <v>212</v>
      </c>
      <c r="C94" t="s">
        <v>636</v>
      </c>
      <c r="D94" t="s">
        <v>501</v>
      </c>
      <c r="E94">
        <v>1005</v>
      </c>
      <c r="F94" t="s">
        <v>86</v>
      </c>
      <c r="G94">
        <v>11297</v>
      </c>
      <c r="H94">
        <v>1005</v>
      </c>
      <c r="I94">
        <v>25</v>
      </c>
      <c r="J94" t="s">
        <v>51</v>
      </c>
      <c r="K94" t="s">
        <v>51</v>
      </c>
      <c r="L94" t="s">
        <v>51</v>
      </c>
      <c r="M94" t="s">
        <v>51</v>
      </c>
      <c r="N94" t="s">
        <v>51</v>
      </c>
      <c r="O94" t="s">
        <v>51</v>
      </c>
      <c r="P94" t="s">
        <v>51</v>
      </c>
      <c r="Q94" t="s">
        <v>51</v>
      </c>
      <c r="R94" t="s">
        <v>51</v>
      </c>
      <c r="S94" t="s">
        <v>51</v>
      </c>
      <c r="T94" t="s">
        <v>51</v>
      </c>
      <c r="U94" t="s">
        <v>51</v>
      </c>
      <c r="V94" t="s">
        <v>51</v>
      </c>
      <c r="W94" t="s">
        <v>51</v>
      </c>
      <c r="X94" t="s">
        <v>51</v>
      </c>
      <c r="Y94" t="s">
        <v>51</v>
      </c>
      <c r="Z94" t="s">
        <v>51</v>
      </c>
      <c r="AA94" t="s">
        <v>51</v>
      </c>
      <c r="AB94" t="s">
        <v>51</v>
      </c>
      <c r="AC94" t="s">
        <v>51</v>
      </c>
      <c r="AD94" t="s">
        <v>51</v>
      </c>
      <c r="AE94" t="s">
        <v>51</v>
      </c>
      <c r="AF94" t="s">
        <v>51</v>
      </c>
      <c r="AG94" t="s">
        <v>51</v>
      </c>
      <c r="AH94" t="s">
        <v>51</v>
      </c>
      <c r="AI94" t="s">
        <v>51</v>
      </c>
      <c r="AJ94" t="s">
        <v>51</v>
      </c>
      <c r="AK94" t="s">
        <v>51</v>
      </c>
      <c r="AL94" t="s">
        <v>51</v>
      </c>
      <c r="AM94" t="s">
        <v>51</v>
      </c>
      <c r="AN94" t="s">
        <v>51</v>
      </c>
      <c r="AO94" t="s">
        <v>51</v>
      </c>
      <c r="AP94" t="s">
        <v>51</v>
      </c>
      <c r="AQ94" t="s">
        <v>51</v>
      </c>
      <c r="AR94" t="s">
        <v>51</v>
      </c>
      <c r="AS94">
        <f t="shared" si="19"/>
        <v>4</v>
      </c>
      <c r="AT94">
        <f t="shared" si="20"/>
        <v>4</v>
      </c>
      <c r="AU94">
        <f t="shared" si="21"/>
        <v>4</v>
      </c>
      <c r="AV94">
        <f t="shared" si="22"/>
        <v>4</v>
      </c>
      <c r="AW94">
        <f t="shared" si="23"/>
        <v>4</v>
      </c>
      <c r="AX94">
        <f t="shared" si="24"/>
        <v>4</v>
      </c>
      <c r="AY94">
        <f t="shared" si="25"/>
        <v>4</v>
      </c>
      <c r="AZ94">
        <f t="shared" si="26"/>
        <v>4</v>
      </c>
      <c r="BA94">
        <f t="shared" si="27"/>
        <v>4</v>
      </c>
      <c r="BB94">
        <f t="shared" si="28"/>
        <v>9</v>
      </c>
      <c r="BC94">
        <f t="shared" si="29"/>
        <v>0</v>
      </c>
      <c r="BD94" t="str">
        <f t="shared" si="16"/>
        <v/>
      </c>
      <c r="BE94" t="str">
        <f t="shared" si="17"/>
        <v/>
      </c>
      <c r="BF94" t="str">
        <f t="shared" si="18"/>
        <v/>
      </c>
    </row>
    <row r="95" spans="1:58" hidden="1" x14ac:dyDescent="0.35">
      <c r="A95" t="s">
        <v>211</v>
      </c>
      <c r="B95" s="10" t="s">
        <v>212</v>
      </c>
      <c r="C95" t="s">
        <v>637</v>
      </c>
      <c r="D95" t="s">
        <v>501</v>
      </c>
      <c r="E95">
        <v>1006</v>
      </c>
      <c r="F95" t="s">
        <v>502</v>
      </c>
      <c r="G95">
        <v>11298</v>
      </c>
      <c r="H95">
        <v>1006</v>
      </c>
      <c r="I95">
        <v>25</v>
      </c>
      <c r="J95" t="s">
        <v>51</v>
      </c>
      <c r="K95" t="s">
        <v>51</v>
      </c>
      <c r="L95" t="s">
        <v>51</v>
      </c>
      <c r="M95" t="s">
        <v>51</v>
      </c>
      <c r="N95" t="s">
        <v>51</v>
      </c>
      <c r="O95" t="s">
        <v>51</v>
      </c>
      <c r="P95" t="s">
        <v>51</v>
      </c>
      <c r="Q95" t="s">
        <v>51</v>
      </c>
      <c r="R95" t="s">
        <v>51</v>
      </c>
      <c r="S95" t="s">
        <v>51</v>
      </c>
      <c r="T95" t="s">
        <v>51</v>
      </c>
      <c r="U95" t="s">
        <v>51</v>
      </c>
      <c r="V95" t="s">
        <v>51</v>
      </c>
      <c r="W95" t="s">
        <v>51</v>
      </c>
      <c r="X95" t="s">
        <v>51</v>
      </c>
      <c r="Y95" t="s">
        <v>51</v>
      </c>
      <c r="Z95" t="s">
        <v>51</v>
      </c>
      <c r="AA95" t="s">
        <v>51</v>
      </c>
      <c r="AB95" t="s">
        <v>51</v>
      </c>
      <c r="AC95" t="s">
        <v>51</v>
      </c>
      <c r="AD95" t="s">
        <v>51</v>
      </c>
      <c r="AE95" t="s">
        <v>51</v>
      </c>
      <c r="AF95" t="s">
        <v>51</v>
      </c>
      <c r="AG95" t="s">
        <v>51</v>
      </c>
      <c r="AH95" t="s">
        <v>51</v>
      </c>
      <c r="AI95" t="s">
        <v>51</v>
      </c>
      <c r="AJ95" t="s">
        <v>51</v>
      </c>
      <c r="AK95" t="s">
        <v>51</v>
      </c>
      <c r="AL95" t="s">
        <v>51</v>
      </c>
      <c r="AM95" t="s">
        <v>51</v>
      </c>
      <c r="AN95" t="s">
        <v>51</v>
      </c>
      <c r="AO95" t="s">
        <v>51</v>
      </c>
      <c r="AP95" t="s">
        <v>51</v>
      </c>
      <c r="AQ95" t="s">
        <v>51</v>
      </c>
      <c r="AR95" t="s">
        <v>51</v>
      </c>
      <c r="AS95">
        <f t="shared" si="19"/>
        <v>4</v>
      </c>
      <c r="AT95">
        <f t="shared" si="20"/>
        <v>4</v>
      </c>
      <c r="AU95">
        <f t="shared" si="21"/>
        <v>4</v>
      </c>
      <c r="AV95">
        <f t="shared" si="22"/>
        <v>4</v>
      </c>
      <c r="AW95">
        <f t="shared" si="23"/>
        <v>4</v>
      </c>
      <c r="AX95">
        <f t="shared" si="24"/>
        <v>4</v>
      </c>
      <c r="AY95">
        <f t="shared" si="25"/>
        <v>4</v>
      </c>
      <c r="AZ95">
        <f t="shared" si="26"/>
        <v>4</v>
      </c>
      <c r="BA95">
        <f t="shared" si="27"/>
        <v>4</v>
      </c>
      <c r="BB95">
        <f t="shared" si="28"/>
        <v>9</v>
      </c>
      <c r="BC95">
        <f t="shared" si="29"/>
        <v>0</v>
      </c>
      <c r="BD95" t="str">
        <f t="shared" si="16"/>
        <v/>
      </c>
      <c r="BE95" t="str">
        <f t="shared" si="17"/>
        <v/>
      </c>
      <c r="BF95" t="str">
        <f t="shared" si="18"/>
        <v/>
      </c>
    </row>
    <row r="96" spans="1:58" hidden="1" x14ac:dyDescent="0.35">
      <c r="A96" t="s">
        <v>164</v>
      </c>
      <c r="B96" s="10" t="s">
        <v>165</v>
      </c>
      <c r="C96" t="s">
        <v>638</v>
      </c>
      <c r="D96" t="s">
        <v>501</v>
      </c>
      <c r="E96">
        <v>539</v>
      </c>
      <c r="F96" t="s">
        <v>502</v>
      </c>
      <c r="G96">
        <v>11299</v>
      </c>
      <c r="H96">
        <v>539</v>
      </c>
      <c r="I96">
        <v>25</v>
      </c>
      <c r="J96" t="s">
        <v>51</v>
      </c>
      <c r="K96" t="s">
        <v>51</v>
      </c>
      <c r="L96" t="s">
        <v>51</v>
      </c>
      <c r="M96" t="s">
        <v>51</v>
      </c>
      <c r="N96" t="s">
        <v>51</v>
      </c>
      <c r="O96" t="s">
        <v>51</v>
      </c>
      <c r="P96" t="s">
        <v>51</v>
      </c>
      <c r="Q96" t="s">
        <v>51</v>
      </c>
      <c r="R96" t="s">
        <v>51</v>
      </c>
      <c r="S96" t="s">
        <v>51</v>
      </c>
      <c r="T96" t="s">
        <v>51</v>
      </c>
      <c r="U96" t="s">
        <v>51</v>
      </c>
      <c r="V96" t="s">
        <v>51</v>
      </c>
      <c r="W96" t="s">
        <v>51</v>
      </c>
      <c r="X96" t="s">
        <v>51</v>
      </c>
      <c r="Y96" t="s">
        <v>51</v>
      </c>
      <c r="Z96" t="s">
        <v>51</v>
      </c>
      <c r="AA96" t="s">
        <v>51</v>
      </c>
      <c r="AB96" t="s">
        <v>51</v>
      </c>
      <c r="AC96" t="s">
        <v>51</v>
      </c>
      <c r="AD96" t="s">
        <v>51</v>
      </c>
      <c r="AE96" t="s">
        <v>51</v>
      </c>
      <c r="AF96" t="s">
        <v>51</v>
      </c>
      <c r="AG96" t="s">
        <v>51</v>
      </c>
      <c r="AH96" t="s">
        <v>51</v>
      </c>
      <c r="AI96" t="s">
        <v>51</v>
      </c>
      <c r="AJ96" t="s">
        <v>51</v>
      </c>
      <c r="AK96" t="s">
        <v>51</v>
      </c>
      <c r="AL96" t="s">
        <v>51</v>
      </c>
      <c r="AM96" t="s">
        <v>51</v>
      </c>
      <c r="AN96" t="s">
        <v>51</v>
      </c>
      <c r="AO96" t="s">
        <v>51</v>
      </c>
      <c r="AP96" t="s">
        <v>51</v>
      </c>
      <c r="AQ96" t="s">
        <v>51</v>
      </c>
      <c r="AR96" t="s">
        <v>51</v>
      </c>
      <c r="AS96">
        <f t="shared" si="19"/>
        <v>4</v>
      </c>
      <c r="AT96">
        <f t="shared" si="20"/>
        <v>4</v>
      </c>
      <c r="AU96">
        <f t="shared" si="21"/>
        <v>4</v>
      </c>
      <c r="AV96">
        <f t="shared" si="22"/>
        <v>4</v>
      </c>
      <c r="AW96">
        <f t="shared" si="23"/>
        <v>4</v>
      </c>
      <c r="AX96">
        <f t="shared" si="24"/>
        <v>4</v>
      </c>
      <c r="AY96">
        <f t="shared" si="25"/>
        <v>4</v>
      </c>
      <c r="AZ96">
        <f t="shared" si="26"/>
        <v>4</v>
      </c>
      <c r="BA96">
        <f t="shared" si="27"/>
        <v>4</v>
      </c>
      <c r="BB96">
        <f t="shared" si="28"/>
        <v>9</v>
      </c>
      <c r="BC96">
        <f t="shared" si="29"/>
        <v>0</v>
      </c>
      <c r="BD96" t="str">
        <f t="shared" si="16"/>
        <v/>
      </c>
      <c r="BE96" t="str">
        <f t="shared" si="17"/>
        <v/>
      </c>
      <c r="BF96" t="str">
        <f t="shared" si="18"/>
        <v/>
      </c>
    </row>
    <row r="97" spans="1:58" hidden="1" x14ac:dyDescent="0.35">
      <c r="A97" t="s">
        <v>639</v>
      </c>
      <c r="B97" s="10" t="s">
        <v>640</v>
      </c>
      <c r="C97" t="s">
        <v>641</v>
      </c>
      <c r="D97" t="s">
        <v>501</v>
      </c>
      <c r="E97">
        <v>966</v>
      </c>
      <c r="F97" t="s">
        <v>86</v>
      </c>
      <c r="G97">
        <v>11300</v>
      </c>
      <c r="H97">
        <v>966</v>
      </c>
      <c r="I97">
        <v>25</v>
      </c>
      <c r="J97" t="s">
        <v>51</v>
      </c>
      <c r="K97" t="s">
        <v>51</v>
      </c>
      <c r="L97" t="s">
        <v>51</v>
      </c>
      <c r="M97" t="s">
        <v>51</v>
      </c>
      <c r="N97" t="s">
        <v>51</v>
      </c>
      <c r="O97" t="s">
        <v>51</v>
      </c>
      <c r="P97" t="s">
        <v>51</v>
      </c>
      <c r="Q97" t="s">
        <v>51</v>
      </c>
      <c r="R97" t="s">
        <v>51</v>
      </c>
      <c r="S97" t="s">
        <v>51</v>
      </c>
      <c r="T97" t="s">
        <v>51</v>
      </c>
      <c r="U97" t="s">
        <v>51</v>
      </c>
      <c r="V97" t="s">
        <v>51</v>
      </c>
      <c r="W97" t="s">
        <v>51</v>
      </c>
      <c r="X97" t="s">
        <v>51</v>
      </c>
      <c r="Y97" t="s">
        <v>51</v>
      </c>
      <c r="Z97" t="s">
        <v>51</v>
      </c>
      <c r="AA97" t="s">
        <v>51</v>
      </c>
      <c r="AB97" t="s">
        <v>51</v>
      </c>
      <c r="AC97" t="s">
        <v>51</v>
      </c>
      <c r="AD97" t="s">
        <v>51</v>
      </c>
      <c r="AE97" t="s">
        <v>51</v>
      </c>
      <c r="AF97" t="s">
        <v>51</v>
      </c>
      <c r="AG97" t="s">
        <v>51</v>
      </c>
      <c r="AH97" t="s">
        <v>51</v>
      </c>
      <c r="AI97" t="s">
        <v>51</v>
      </c>
      <c r="AJ97" t="s">
        <v>51</v>
      </c>
      <c r="AK97" t="s">
        <v>51</v>
      </c>
      <c r="AL97" t="s">
        <v>51</v>
      </c>
      <c r="AM97" t="s">
        <v>51</v>
      </c>
      <c r="AN97" t="s">
        <v>51</v>
      </c>
      <c r="AO97" t="s">
        <v>51</v>
      </c>
      <c r="AP97" t="s">
        <v>51</v>
      </c>
      <c r="AQ97" t="s">
        <v>51</v>
      </c>
      <c r="AR97" t="s">
        <v>51</v>
      </c>
      <c r="AS97">
        <f t="shared" si="19"/>
        <v>4</v>
      </c>
      <c r="AT97">
        <f t="shared" si="20"/>
        <v>4</v>
      </c>
      <c r="AU97">
        <f t="shared" si="21"/>
        <v>4</v>
      </c>
      <c r="AV97">
        <f t="shared" si="22"/>
        <v>4</v>
      </c>
      <c r="AW97">
        <f t="shared" si="23"/>
        <v>4</v>
      </c>
      <c r="AX97">
        <f t="shared" si="24"/>
        <v>4</v>
      </c>
      <c r="AY97">
        <f t="shared" si="25"/>
        <v>4</v>
      </c>
      <c r="AZ97">
        <f t="shared" si="26"/>
        <v>4</v>
      </c>
      <c r="BA97">
        <f t="shared" si="27"/>
        <v>4</v>
      </c>
      <c r="BB97">
        <f t="shared" si="28"/>
        <v>9</v>
      </c>
      <c r="BC97">
        <f t="shared" si="29"/>
        <v>0</v>
      </c>
      <c r="BD97" t="str">
        <f t="shared" si="16"/>
        <v/>
      </c>
      <c r="BE97" t="str">
        <f t="shared" si="17"/>
        <v/>
      </c>
      <c r="BF97" t="str">
        <f t="shared" si="18"/>
        <v/>
      </c>
    </row>
    <row r="98" spans="1:58" hidden="1" x14ac:dyDescent="0.35">
      <c r="A98" t="s">
        <v>300</v>
      </c>
      <c r="B98" s="10" t="s">
        <v>301</v>
      </c>
      <c r="C98" t="s">
        <v>642</v>
      </c>
      <c r="D98" t="s">
        <v>501</v>
      </c>
      <c r="E98">
        <v>681</v>
      </c>
      <c r="F98" t="s">
        <v>502</v>
      </c>
      <c r="G98">
        <v>11301</v>
      </c>
      <c r="H98">
        <v>681</v>
      </c>
      <c r="I98">
        <v>25</v>
      </c>
      <c r="J98" t="s">
        <v>51</v>
      </c>
      <c r="K98" t="s">
        <v>51</v>
      </c>
      <c r="L98" t="s">
        <v>51</v>
      </c>
      <c r="M98" t="s">
        <v>51</v>
      </c>
      <c r="N98" t="s">
        <v>51</v>
      </c>
      <c r="O98" t="s">
        <v>51</v>
      </c>
      <c r="P98" t="s">
        <v>51</v>
      </c>
      <c r="Q98" t="s">
        <v>51</v>
      </c>
      <c r="R98" t="s">
        <v>51</v>
      </c>
      <c r="S98" t="s">
        <v>51</v>
      </c>
      <c r="T98" t="s">
        <v>51</v>
      </c>
      <c r="U98" t="s">
        <v>51</v>
      </c>
      <c r="V98" t="s">
        <v>51</v>
      </c>
      <c r="W98" t="s">
        <v>51</v>
      </c>
      <c r="X98" t="s">
        <v>51</v>
      </c>
      <c r="Y98" t="s">
        <v>51</v>
      </c>
      <c r="Z98" t="s">
        <v>51</v>
      </c>
      <c r="AA98" t="s">
        <v>51</v>
      </c>
      <c r="AB98" t="s">
        <v>51</v>
      </c>
      <c r="AC98" t="s">
        <v>51</v>
      </c>
      <c r="AD98" t="s">
        <v>51</v>
      </c>
      <c r="AE98" t="s">
        <v>51</v>
      </c>
      <c r="AF98" t="s">
        <v>51</v>
      </c>
      <c r="AG98" t="s">
        <v>51</v>
      </c>
      <c r="AH98" t="s">
        <v>51</v>
      </c>
      <c r="AI98" t="s">
        <v>51</v>
      </c>
      <c r="AJ98" t="s">
        <v>51</v>
      </c>
      <c r="AK98" t="s">
        <v>51</v>
      </c>
      <c r="AL98" t="s">
        <v>51</v>
      </c>
      <c r="AM98" t="s">
        <v>51</v>
      </c>
      <c r="AN98" t="s">
        <v>51</v>
      </c>
      <c r="AO98" t="s">
        <v>51</v>
      </c>
      <c r="AP98" t="s">
        <v>51</v>
      </c>
      <c r="AQ98" t="s">
        <v>51</v>
      </c>
      <c r="AR98" t="s">
        <v>51</v>
      </c>
      <c r="AS98">
        <f t="shared" si="19"/>
        <v>4</v>
      </c>
      <c r="AT98">
        <f t="shared" si="20"/>
        <v>4</v>
      </c>
      <c r="AU98">
        <f t="shared" si="21"/>
        <v>4</v>
      </c>
      <c r="AV98">
        <f t="shared" si="22"/>
        <v>4</v>
      </c>
      <c r="AW98">
        <f t="shared" si="23"/>
        <v>4</v>
      </c>
      <c r="AX98">
        <f t="shared" si="24"/>
        <v>4</v>
      </c>
      <c r="AY98">
        <f t="shared" si="25"/>
        <v>4</v>
      </c>
      <c r="AZ98">
        <f t="shared" si="26"/>
        <v>4</v>
      </c>
      <c r="BA98">
        <f t="shared" si="27"/>
        <v>4</v>
      </c>
      <c r="BB98">
        <f t="shared" si="28"/>
        <v>9</v>
      </c>
      <c r="BC98">
        <f t="shared" si="29"/>
        <v>0</v>
      </c>
      <c r="BD98" t="str">
        <f t="shared" si="16"/>
        <v/>
      </c>
      <c r="BE98" t="str">
        <f t="shared" si="17"/>
        <v/>
      </c>
      <c r="BF98" t="str">
        <f t="shared" si="18"/>
        <v/>
      </c>
    </row>
    <row r="99" spans="1:58" hidden="1" x14ac:dyDescent="0.35">
      <c r="A99" t="s">
        <v>91</v>
      </c>
      <c r="B99" s="10" t="s">
        <v>92</v>
      </c>
      <c r="C99" t="s">
        <v>643</v>
      </c>
      <c r="D99" t="s">
        <v>464</v>
      </c>
      <c r="E99">
        <v>982</v>
      </c>
      <c r="F99" t="s">
        <v>502</v>
      </c>
      <c r="G99">
        <v>11302</v>
      </c>
      <c r="H99">
        <v>982</v>
      </c>
      <c r="I99">
        <v>25</v>
      </c>
      <c r="J99" t="s">
        <v>51</v>
      </c>
      <c r="K99" t="s">
        <v>51</v>
      </c>
      <c r="L99" t="s">
        <v>51</v>
      </c>
      <c r="M99" t="s">
        <v>51</v>
      </c>
      <c r="N99" t="s">
        <v>51</v>
      </c>
      <c r="O99" t="s">
        <v>51</v>
      </c>
      <c r="P99" t="s">
        <v>51</v>
      </c>
      <c r="Q99" t="s">
        <v>51</v>
      </c>
      <c r="R99" t="s">
        <v>51</v>
      </c>
      <c r="S99" t="s">
        <v>51</v>
      </c>
      <c r="T99" t="s">
        <v>51</v>
      </c>
      <c r="U99" t="s">
        <v>51</v>
      </c>
      <c r="V99" t="s">
        <v>51</v>
      </c>
      <c r="W99" t="s">
        <v>51</v>
      </c>
      <c r="X99" t="s">
        <v>51</v>
      </c>
      <c r="Y99" t="s">
        <v>51</v>
      </c>
      <c r="Z99" t="s">
        <v>51</v>
      </c>
      <c r="AA99" t="s">
        <v>51</v>
      </c>
      <c r="AB99" t="s">
        <v>51</v>
      </c>
      <c r="AC99" t="s">
        <v>51</v>
      </c>
      <c r="AD99" t="s">
        <v>51</v>
      </c>
      <c r="AE99" t="s">
        <v>51</v>
      </c>
      <c r="AF99" t="s">
        <v>51</v>
      </c>
      <c r="AG99" t="s">
        <v>51</v>
      </c>
      <c r="AH99" t="s">
        <v>51</v>
      </c>
      <c r="AI99" t="s">
        <v>51</v>
      </c>
      <c r="AJ99" t="s">
        <v>51</v>
      </c>
      <c r="AK99" t="s">
        <v>51</v>
      </c>
      <c r="AL99" t="s">
        <v>51</v>
      </c>
      <c r="AM99" t="s">
        <v>51</v>
      </c>
      <c r="AN99" t="s">
        <v>51</v>
      </c>
      <c r="AO99" t="s">
        <v>51</v>
      </c>
      <c r="AP99" t="s">
        <v>51</v>
      </c>
      <c r="AQ99" t="s">
        <v>51</v>
      </c>
      <c r="AR99" t="s">
        <v>51</v>
      </c>
      <c r="AS99">
        <f t="shared" si="19"/>
        <v>4</v>
      </c>
      <c r="AT99">
        <f t="shared" si="20"/>
        <v>4</v>
      </c>
      <c r="AU99">
        <f t="shared" si="21"/>
        <v>4</v>
      </c>
      <c r="AV99">
        <f t="shared" si="22"/>
        <v>4</v>
      </c>
      <c r="AW99">
        <f t="shared" si="23"/>
        <v>4</v>
      </c>
      <c r="AX99">
        <f t="shared" si="24"/>
        <v>4</v>
      </c>
      <c r="AY99">
        <f t="shared" si="25"/>
        <v>4</v>
      </c>
      <c r="AZ99">
        <f t="shared" si="26"/>
        <v>4</v>
      </c>
      <c r="BA99">
        <f t="shared" si="27"/>
        <v>4</v>
      </c>
      <c r="BB99">
        <f t="shared" si="28"/>
        <v>9</v>
      </c>
      <c r="BC99">
        <f t="shared" si="29"/>
        <v>0</v>
      </c>
      <c r="BD99" t="str">
        <f t="shared" si="16"/>
        <v/>
      </c>
      <c r="BE99" t="str">
        <f t="shared" si="17"/>
        <v/>
      </c>
      <c r="BF99" t="str">
        <f t="shared" si="18"/>
        <v/>
      </c>
    </row>
    <row r="100" spans="1:58" hidden="1" x14ac:dyDescent="0.35">
      <c r="A100" t="s">
        <v>644</v>
      </c>
      <c r="B100" s="10" t="s">
        <v>645</v>
      </c>
      <c r="C100" t="s">
        <v>646</v>
      </c>
      <c r="D100" t="s">
        <v>85</v>
      </c>
      <c r="E100">
        <v>371</v>
      </c>
      <c r="F100" t="s">
        <v>86</v>
      </c>
      <c r="G100">
        <v>11303</v>
      </c>
      <c r="H100">
        <v>371</v>
      </c>
      <c r="I100">
        <v>25</v>
      </c>
      <c r="J100" t="s">
        <v>51</v>
      </c>
      <c r="K100" t="s">
        <v>51</v>
      </c>
      <c r="L100" t="s">
        <v>51</v>
      </c>
      <c r="M100" t="s">
        <v>51</v>
      </c>
      <c r="N100" t="s">
        <v>51</v>
      </c>
      <c r="O100" t="s">
        <v>51</v>
      </c>
      <c r="P100" t="s">
        <v>51</v>
      </c>
      <c r="Q100" t="s">
        <v>51</v>
      </c>
      <c r="R100" t="s">
        <v>51</v>
      </c>
      <c r="S100" t="s">
        <v>51</v>
      </c>
      <c r="T100" t="s">
        <v>51</v>
      </c>
      <c r="U100" t="s">
        <v>51</v>
      </c>
      <c r="V100" t="s">
        <v>51</v>
      </c>
      <c r="W100" t="s">
        <v>51</v>
      </c>
      <c r="X100" t="s">
        <v>51</v>
      </c>
      <c r="Y100" t="s">
        <v>51</v>
      </c>
      <c r="Z100" t="s">
        <v>51</v>
      </c>
      <c r="AA100" t="s">
        <v>51</v>
      </c>
      <c r="AB100" t="s">
        <v>51</v>
      </c>
      <c r="AC100" t="s">
        <v>51</v>
      </c>
      <c r="AD100" t="s">
        <v>51</v>
      </c>
      <c r="AE100" t="s">
        <v>51</v>
      </c>
      <c r="AF100" t="s">
        <v>51</v>
      </c>
      <c r="AG100" t="s">
        <v>51</v>
      </c>
      <c r="AH100" t="s">
        <v>51</v>
      </c>
      <c r="AI100" t="s">
        <v>51</v>
      </c>
      <c r="AJ100" t="s">
        <v>51</v>
      </c>
      <c r="AK100" t="s">
        <v>51</v>
      </c>
      <c r="AL100" t="s">
        <v>51</v>
      </c>
      <c r="AM100" t="s">
        <v>51</v>
      </c>
      <c r="AN100" t="s">
        <v>51</v>
      </c>
      <c r="AO100" t="s">
        <v>51</v>
      </c>
      <c r="AP100" t="s">
        <v>51</v>
      </c>
      <c r="AQ100" t="s">
        <v>51</v>
      </c>
      <c r="AR100" t="s">
        <v>51</v>
      </c>
      <c r="AS100">
        <f t="shared" si="19"/>
        <v>4</v>
      </c>
      <c r="AT100">
        <f t="shared" si="20"/>
        <v>4</v>
      </c>
      <c r="AU100">
        <f t="shared" si="21"/>
        <v>4</v>
      </c>
      <c r="AV100">
        <f t="shared" si="22"/>
        <v>4</v>
      </c>
      <c r="AW100">
        <f t="shared" si="23"/>
        <v>4</v>
      </c>
      <c r="AX100">
        <f t="shared" si="24"/>
        <v>4</v>
      </c>
      <c r="AY100">
        <f t="shared" si="25"/>
        <v>4</v>
      </c>
      <c r="AZ100">
        <f t="shared" si="26"/>
        <v>4</v>
      </c>
      <c r="BA100">
        <f t="shared" si="27"/>
        <v>4</v>
      </c>
      <c r="BB100">
        <f t="shared" si="28"/>
        <v>9</v>
      </c>
      <c r="BC100">
        <f t="shared" si="29"/>
        <v>0</v>
      </c>
      <c r="BD100" t="str">
        <f t="shared" si="16"/>
        <v/>
      </c>
      <c r="BE100" t="str">
        <f t="shared" si="17"/>
        <v/>
      </c>
      <c r="BF100" t="str">
        <f t="shared" si="18"/>
        <v/>
      </c>
    </row>
    <row r="101" spans="1:58" hidden="1" x14ac:dyDescent="0.35">
      <c r="A101" t="s">
        <v>587</v>
      </c>
      <c r="B101" s="10" t="s">
        <v>588</v>
      </c>
      <c r="C101" t="s">
        <v>647</v>
      </c>
      <c r="D101" t="s">
        <v>85</v>
      </c>
      <c r="E101">
        <v>255</v>
      </c>
      <c r="F101" t="s">
        <v>86</v>
      </c>
      <c r="G101">
        <v>11304</v>
      </c>
      <c r="H101">
        <v>255</v>
      </c>
      <c r="I101">
        <v>25</v>
      </c>
      <c r="J101" t="s">
        <v>51</v>
      </c>
      <c r="K101" t="s">
        <v>51</v>
      </c>
      <c r="L101" t="s">
        <v>51</v>
      </c>
      <c r="M101" t="s">
        <v>51</v>
      </c>
      <c r="N101" t="s">
        <v>51</v>
      </c>
      <c r="O101" t="s">
        <v>51</v>
      </c>
      <c r="P101" t="s">
        <v>51</v>
      </c>
      <c r="Q101" t="s">
        <v>51</v>
      </c>
      <c r="R101" t="s">
        <v>51</v>
      </c>
      <c r="S101" t="s">
        <v>51</v>
      </c>
      <c r="T101" t="s">
        <v>51</v>
      </c>
      <c r="U101" t="s">
        <v>51</v>
      </c>
      <c r="V101" t="s">
        <v>51</v>
      </c>
      <c r="W101" t="s">
        <v>51</v>
      </c>
      <c r="X101" t="s">
        <v>51</v>
      </c>
      <c r="Y101" t="s">
        <v>51</v>
      </c>
      <c r="Z101" t="s">
        <v>51</v>
      </c>
      <c r="AA101" t="s">
        <v>51</v>
      </c>
      <c r="AB101" t="s">
        <v>51</v>
      </c>
      <c r="AC101" t="s">
        <v>51</v>
      </c>
      <c r="AD101" t="s">
        <v>51</v>
      </c>
      <c r="AE101" t="s">
        <v>51</v>
      </c>
      <c r="AF101" t="s">
        <v>51</v>
      </c>
      <c r="AG101" t="s">
        <v>51</v>
      </c>
      <c r="AH101" t="s">
        <v>51</v>
      </c>
      <c r="AI101" t="s">
        <v>51</v>
      </c>
      <c r="AJ101" t="s">
        <v>51</v>
      </c>
      <c r="AK101" t="s">
        <v>51</v>
      </c>
      <c r="AL101" t="s">
        <v>51</v>
      </c>
      <c r="AM101" t="s">
        <v>51</v>
      </c>
      <c r="AN101" t="s">
        <v>51</v>
      </c>
      <c r="AO101" t="s">
        <v>51</v>
      </c>
      <c r="AP101" t="s">
        <v>51</v>
      </c>
      <c r="AQ101" t="s">
        <v>51</v>
      </c>
      <c r="AR101" t="s">
        <v>51</v>
      </c>
      <c r="AS101">
        <f t="shared" si="19"/>
        <v>4</v>
      </c>
      <c r="AT101">
        <f t="shared" si="20"/>
        <v>4</v>
      </c>
      <c r="AU101">
        <f t="shared" si="21"/>
        <v>4</v>
      </c>
      <c r="AV101">
        <f t="shared" si="22"/>
        <v>4</v>
      </c>
      <c r="AW101">
        <f t="shared" si="23"/>
        <v>4</v>
      </c>
      <c r="AX101">
        <f t="shared" si="24"/>
        <v>4</v>
      </c>
      <c r="AY101">
        <f t="shared" si="25"/>
        <v>4</v>
      </c>
      <c r="AZ101">
        <f t="shared" si="26"/>
        <v>4</v>
      </c>
      <c r="BA101">
        <f t="shared" si="27"/>
        <v>4</v>
      </c>
      <c r="BB101">
        <f t="shared" si="28"/>
        <v>9</v>
      </c>
      <c r="BC101">
        <f t="shared" si="29"/>
        <v>0</v>
      </c>
      <c r="BD101" t="str">
        <f t="shared" si="16"/>
        <v/>
      </c>
      <c r="BE101" t="str">
        <f t="shared" si="17"/>
        <v/>
      </c>
      <c r="BF101" t="str">
        <f t="shared" si="18"/>
        <v/>
      </c>
    </row>
    <row r="102" spans="1:58" hidden="1" x14ac:dyDescent="0.35">
      <c r="A102" t="s">
        <v>648</v>
      </c>
      <c r="B102" s="10" t="s">
        <v>649</v>
      </c>
      <c r="C102" t="s">
        <v>650</v>
      </c>
      <c r="D102" t="s">
        <v>85</v>
      </c>
      <c r="E102">
        <v>453</v>
      </c>
      <c r="F102" t="s">
        <v>86</v>
      </c>
      <c r="G102">
        <v>11305</v>
      </c>
      <c r="H102">
        <v>453</v>
      </c>
      <c r="I102">
        <v>25</v>
      </c>
      <c r="J102" t="s">
        <v>51</v>
      </c>
      <c r="K102" t="s">
        <v>51</v>
      </c>
      <c r="L102" t="s">
        <v>51</v>
      </c>
      <c r="M102" t="s">
        <v>51</v>
      </c>
      <c r="N102" t="s">
        <v>51</v>
      </c>
      <c r="O102" t="s">
        <v>51</v>
      </c>
      <c r="P102" t="s">
        <v>51</v>
      </c>
      <c r="Q102" t="s">
        <v>51</v>
      </c>
      <c r="R102" t="s">
        <v>51</v>
      </c>
      <c r="S102" t="s">
        <v>51</v>
      </c>
      <c r="T102" t="s">
        <v>51</v>
      </c>
      <c r="U102" t="s">
        <v>51</v>
      </c>
      <c r="V102" t="s">
        <v>51</v>
      </c>
      <c r="W102" t="s">
        <v>51</v>
      </c>
      <c r="X102" t="s">
        <v>51</v>
      </c>
      <c r="Y102" t="s">
        <v>51</v>
      </c>
      <c r="Z102" t="s">
        <v>51</v>
      </c>
      <c r="AA102" t="s">
        <v>51</v>
      </c>
      <c r="AB102" t="s">
        <v>51</v>
      </c>
      <c r="AC102" t="s">
        <v>51</v>
      </c>
      <c r="AD102" t="s">
        <v>51</v>
      </c>
      <c r="AE102" t="s">
        <v>51</v>
      </c>
      <c r="AF102" t="s">
        <v>51</v>
      </c>
      <c r="AG102" t="s">
        <v>51</v>
      </c>
      <c r="AH102" t="s">
        <v>51</v>
      </c>
      <c r="AI102" t="s">
        <v>51</v>
      </c>
      <c r="AJ102" t="s">
        <v>51</v>
      </c>
      <c r="AK102" t="s">
        <v>51</v>
      </c>
      <c r="AL102" t="s">
        <v>51</v>
      </c>
      <c r="AM102" t="s">
        <v>51</v>
      </c>
      <c r="AN102" t="s">
        <v>51</v>
      </c>
      <c r="AO102" t="s">
        <v>51</v>
      </c>
      <c r="AP102" t="s">
        <v>51</v>
      </c>
      <c r="AQ102" t="s">
        <v>51</v>
      </c>
      <c r="AR102" t="s">
        <v>51</v>
      </c>
      <c r="AS102">
        <f t="shared" si="19"/>
        <v>4</v>
      </c>
      <c r="AT102">
        <f t="shared" si="20"/>
        <v>4</v>
      </c>
      <c r="AU102">
        <f t="shared" si="21"/>
        <v>4</v>
      </c>
      <c r="AV102">
        <f t="shared" si="22"/>
        <v>4</v>
      </c>
      <c r="AW102">
        <f t="shared" si="23"/>
        <v>4</v>
      </c>
      <c r="AX102">
        <f t="shared" si="24"/>
        <v>4</v>
      </c>
      <c r="AY102">
        <f t="shared" si="25"/>
        <v>4</v>
      </c>
      <c r="AZ102">
        <f t="shared" si="26"/>
        <v>4</v>
      </c>
      <c r="BA102">
        <f t="shared" si="27"/>
        <v>4</v>
      </c>
      <c r="BB102">
        <f t="shared" si="28"/>
        <v>9</v>
      </c>
      <c r="BC102">
        <f t="shared" si="29"/>
        <v>0</v>
      </c>
      <c r="BD102" t="str">
        <f t="shared" si="16"/>
        <v/>
      </c>
      <c r="BE102" t="str">
        <f t="shared" si="17"/>
        <v/>
      </c>
      <c r="BF102" t="str">
        <f t="shared" si="18"/>
        <v/>
      </c>
    </row>
    <row r="103" spans="1:58" x14ac:dyDescent="0.35">
      <c r="A103" t="s">
        <v>332</v>
      </c>
      <c r="B103" s="10" t="s">
        <v>333</v>
      </c>
      <c r="C103" t="s">
        <v>651</v>
      </c>
      <c r="D103" t="s">
        <v>501</v>
      </c>
      <c r="E103">
        <v>595</v>
      </c>
      <c r="F103" t="s">
        <v>502</v>
      </c>
      <c r="G103">
        <v>11306</v>
      </c>
      <c r="H103">
        <v>595</v>
      </c>
      <c r="I103">
        <v>25</v>
      </c>
      <c r="J103" t="s">
        <v>51</v>
      </c>
      <c r="K103" t="s">
        <v>51</v>
      </c>
      <c r="L103" t="s">
        <v>51</v>
      </c>
      <c r="M103" t="s">
        <v>51</v>
      </c>
      <c r="N103" t="s">
        <v>51</v>
      </c>
      <c r="O103" t="s">
        <v>51</v>
      </c>
      <c r="P103" t="s">
        <v>51</v>
      </c>
      <c r="Q103" t="s">
        <v>51</v>
      </c>
      <c r="R103" t="s">
        <v>51</v>
      </c>
      <c r="S103" t="s">
        <v>51</v>
      </c>
      <c r="T103" t="s">
        <v>51</v>
      </c>
      <c r="U103" t="s">
        <v>51</v>
      </c>
      <c r="V103" t="s">
        <v>51</v>
      </c>
      <c r="W103" t="s">
        <v>652</v>
      </c>
      <c r="X103" t="s">
        <v>653</v>
      </c>
      <c r="Y103" t="s">
        <v>654</v>
      </c>
      <c r="Z103" t="s">
        <v>655</v>
      </c>
      <c r="AA103" t="s">
        <v>656</v>
      </c>
      <c r="AB103" t="s">
        <v>657</v>
      </c>
      <c r="AC103" t="s">
        <v>658</v>
      </c>
      <c r="AD103" t="s">
        <v>51</v>
      </c>
      <c r="AE103" t="s">
        <v>659</v>
      </c>
      <c r="AF103" t="s">
        <v>660</v>
      </c>
      <c r="AG103" t="s">
        <v>661</v>
      </c>
      <c r="AH103" t="s">
        <v>51</v>
      </c>
      <c r="AI103" t="s">
        <v>51</v>
      </c>
      <c r="AJ103" t="s">
        <v>51</v>
      </c>
      <c r="AK103" t="s">
        <v>51</v>
      </c>
      <c r="AL103" t="s">
        <v>51</v>
      </c>
      <c r="AM103" t="s">
        <v>662</v>
      </c>
      <c r="AN103" t="s">
        <v>51</v>
      </c>
      <c r="AO103" t="s">
        <v>663</v>
      </c>
      <c r="AP103" t="s">
        <v>51</v>
      </c>
      <c r="AQ103" t="s">
        <v>51</v>
      </c>
      <c r="AR103" t="s">
        <v>51</v>
      </c>
      <c r="AS103">
        <f t="shared" si="19"/>
        <v>4</v>
      </c>
      <c r="AT103">
        <f t="shared" si="20"/>
        <v>18</v>
      </c>
      <c r="AU103">
        <f t="shared" si="21"/>
        <v>52</v>
      </c>
      <c r="AV103">
        <f t="shared" si="22"/>
        <v>222</v>
      </c>
      <c r="AW103">
        <f t="shared" si="23"/>
        <v>65</v>
      </c>
      <c r="AX103">
        <f t="shared" si="24"/>
        <v>231</v>
      </c>
      <c r="AY103">
        <f t="shared" si="25"/>
        <v>242</v>
      </c>
      <c r="AZ103">
        <f t="shared" si="26"/>
        <v>111</v>
      </c>
      <c r="BA103">
        <f t="shared" si="27"/>
        <v>4</v>
      </c>
      <c r="BB103">
        <f t="shared" si="28"/>
        <v>2</v>
      </c>
      <c r="BC103">
        <f t="shared" si="29"/>
        <v>0</v>
      </c>
      <c r="BD103" t="str">
        <f t="shared" si="16"/>
        <v/>
      </c>
      <c r="BE103" t="str">
        <f t="shared" si="17"/>
        <v/>
      </c>
      <c r="BF103" t="str">
        <f t="shared" si="18"/>
        <v/>
      </c>
    </row>
    <row r="104" spans="1:58" hidden="1" x14ac:dyDescent="0.35">
      <c r="A104" t="s">
        <v>193</v>
      </c>
      <c r="B104" s="10" t="s">
        <v>194</v>
      </c>
      <c r="C104" t="s">
        <v>664</v>
      </c>
      <c r="D104" t="s">
        <v>501</v>
      </c>
      <c r="E104">
        <v>569</v>
      </c>
      <c r="F104" t="s">
        <v>502</v>
      </c>
      <c r="G104">
        <v>11307</v>
      </c>
      <c r="H104">
        <v>569</v>
      </c>
      <c r="I104">
        <v>25</v>
      </c>
      <c r="J104" t="s">
        <v>51</v>
      </c>
      <c r="K104" t="s">
        <v>51</v>
      </c>
      <c r="L104" t="s">
        <v>51</v>
      </c>
      <c r="M104" t="s">
        <v>51</v>
      </c>
      <c r="N104" t="s">
        <v>51</v>
      </c>
      <c r="O104" t="s">
        <v>51</v>
      </c>
      <c r="P104" t="s">
        <v>51</v>
      </c>
      <c r="Q104" t="s">
        <v>51</v>
      </c>
      <c r="R104" t="s">
        <v>51</v>
      </c>
      <c r="S104" t="s">
        <v>51</v>
      </c>
      <c r="T104" t="s">
        <v>51</v>
      </c>
      <c r="U104" t="s">
        <v>51</v>
      </c>
      <c r="V104" t="s">
        <v>51</v>
      </c>
      <c r="W104" t="s">
        <v>51</v>
      </c>
      <c r="X104" t="s">
        <v>51</v>
      </c>
      <c r="Y104" t="s">
        <v>51</v>
      </c>
      <c r="Z104" t="s">
        <v>51</v>
      </c>
      <c r="AA104" t="s">
        <v>51</v>
      </c>
      <c r="AB104" t="s">
        <v>51</v>
      </c>
      <c r="AC104" t="s">
        <v>51</v>
      </c>
      <c r="AD104" t="s">
        <v>51</v>
      </c>
      <c r="AE104" t="s">
        <v>51</v>
      </c>
      <c r="AF104" t="s">
        <v>51</v>
      </c>
      <c r="AG104" t="s">
        <v>51</v>
      </c>
      <c r="AH104" t="s">
        <v>51</v>
      </c>
      <c r="AI104" t="s">
        <v>51</v>
      </c>
      <c r="AJ104" t="s">
        <v>51</v>
      </c>
      <c r="AK104" t="s">
        <v>51</v>
      </c>
      <c r="AL104" t="s">
        <v>51</v>
      </c>
      <c r="AM104" t="s">
        <v>51</v>
      </c>
      <c r="AN104" t="s">
        <v>51</v>
      </c>
      <c r="AO104" t="s">
        <v>51</v>
      </c>
      <c r="AP104" t="s">
        <v>51</v>
      </c>
      <c r="AQ104" t="s">
        <v>51</v>
      </c>
      <c r="AR104" t="s">
        <v>51</v>
      </c>
      <c r="AS104">
        <f t="shared" si="19"/>
        <v>4</v>
      </c>
      <c r="AT104">
        <f t="shared" si="20"/>
        <v>4</v>
      </c>
      <c r="AU104">
        <f t="shared" si="21"/>
        <v>4</v>
      </c>
      <c r="AV104">
        <f t="shared" si="22"/>
        <v>4</v>
      </c>
      <c r="AW104">
        <f t="shared" si="23"/>
        <v>4</v>
      </c>
      <c r="AX104">
        <f t="shared" si="24"/>
        <v>4</v>
      </c>
      <c r="AY104">
        <f t="shared" si="25"/>
        <v>4</v>
      </c>
      <c r="AZ104">
        <f t="shared" si="26"/>
        <v>4</v>
      </c>
      <c r="BA104">
        <f t="shared" si="27"/>
        <v>4</v>
      </c>
      <c r="BB104">
        <f t="shared" si="28"/>
        <v>9</v>
      </c>
      <c r="BC104">
        <f t="shared" si="29"/>
        <v>0</v>
      </c>
      <c r="BD104" t="str">
        <f t="shared" si="16"/>
        <v/>
      </c>
      <c r="BE104" t="str">
        <f t="shared" si="17"/>
        <v/>
      </c>
      <c r="BF104" t="str">
        <f t="shared" si="18"/>
        <v/>
      </c>
    </row>
    <row r="105" spans="1:58" x14ac:dyDescent="0.35">
      <c r="A105" t="s">
        <v>91</v>
      </c>
      <c r="B105" s="10" t="s">
        <v>92</v>
      </c>
      <c r="C105" t="s">
        <v>665</v>
      </c>
      <c r="D105" t="s">
        <v>501</v>
      </c>
      <c r="E105">
        <v>579</v>
      </c>
      <c r="F105" t="s">
        <v>502</v>
      </c>
      <c r="G105">
        <v>11308</v>
      </c>
      <c r="H105">
        <v>579</v>
      </c>
      <c r="I105">
        <v>25</v>
      </c>
      <c r="J105" t="s">
        <v>51</v>
      </c>
      <c r="K105" t="s">
        <v>51</v>
      </c>
      <c r="L105" t="s">
        <v>51</v>
      </c>
      <c r="M105" t="s">
        <v>51</v>
      </c>
      <c r="N105" t="s">
        <v>51</v>
      </c>
      <c r="O105" t="s">
        <v>51</v>
      </c>
      <c r="P105" t="s">
        <v>51</v>
      </c>
      <c r="Q105" t="s">
        <v>51</v>
      </c>
      <c r="R105" t="s">
        <v>51</v>
      </c>
      <c r="S105" t="s">
        <v>51</v>
      </c>
      <c r="T105" t="s">
        <v>51</v>
      </c>
      <c r="U105" t="s">
        <v>51</v>
      </c>
      <c r="V105" t="s">
        <v>51</v>
      </c>
      <c r="W105" t="s">
        <v>51</v>
      </c>
      <c r="X105" t="s">
        <v>666</v>
      </c>
      <c r="Y105" t="s">
        <v>667</v>
      </c>
      <c r="Z105" t="s">
        <v>668</v>
      </c>
      <c r="AA105" t="s">
        <v>669</v>
      </c>
      <c r="AB105" t="s">
        <v>51</v>
      </c>
      <c r="AC105" t="s">
        <v>670</v>
      </c>
      <c r="AD105" t="s">
        <v>51</v>
      </c>
      <c r="AE105" t="s">
        <v>671</v>
      </c>
      <c r="AF105" t="s">
        <v>672</v>
      </c>
      <c r="AG105" t="s">
        <v>673</v>
      </c>
      <c r="AH105">
        <v>1</v>
      </c>
      <c r="AI105">
        <v>1</v>
      </c>
      <c r="AJ105">
        <v>1</v>
      </c>
      <c r="AK105" t="s">
        <v>51</v>
      </c>
      <c r="AL105" t="s">
        <v>51</v>
      </c>
      <c r="AM105" t="s">
        <v>674</v>
      </c>
      <c r="AN105" t="s">
        <v>51</v>
      </c>
      <c r="AO105" t="s">
        <v>675</v>
      </c>
      <c r="AP105" t="s">
        <v>51</v>
      </c>
      <c r="AQ105" t="s">
        <v>51</v>
      </c>
      <c r="AR105" t="s">
        <v>83</v>
      </c>
      <c r="AS105">
        <f t="shared" si="19"/>
        <v>4</v>
      </c>
      <c r="AT105">
        <f t="shared" si="20"/>
        <v>4</v>
      </c>
      <c r="AU105">
        <f t="shared" si="21"/>
        <v>78</v>
      </c>
      <c r="AV105">
        <f t="shared" si="22"/>
        <v>37</v>
      </c>
      <c r="AW105">
        <f t="shared" si="23"/>
        <v>30</v>
      </c>
      <c r="AX105">
        <f t="shared" si="24"/>
        <v>75</v>
      </c>
      <c r="AY105">
        <f t="shared" si="25"/>
        <v>4</v>
      </c>
      <c r="AZ105">
        <f t="shared" si="26"/>
        <v>54</v>
      </c>
      <c r="BA105">
        <f t="shared" si="27"/>
        <v>4</v>
      </c>
      <c r="BB105">
        <f t="shared" si="28"/>
        <v>4</v>
      </c>
      <c r="BC105">
        <f t="shared" si="29"/>
        <v>3</v>
      </c>
      <c r="BD105" t="str">
        <f t="shared" si="16"/>
        <v/>
      </c>
      <c r="BE105" t="str">
        <f t="shared" si="17"/>
        <v/>
      </c>
      <c r="BF105" t="str">
        <f t="shared" si="18"/>
        <v/>
      </c>
    </row>
    <row r="106" spans="1:58" hidden="1" x14ac:dyDescent="0.35">
      <c r="A106" t="s">
        <v>639</v>
      </c>
      <c r="B106" s="10" t="s">
        <v>640</v>
      </c>
      <c r="C106" t="s">
        <v>676</v>
      </c>
      <c r="D106" t="s">
        <v>85</v>
      </c>
      <c r="E106">
        <v>474</v>
      </c>
      <c r="F106" t="s">
        <v>86</v>
      </c>
      <c r="G106">
        <v>11309</v>
      </c>
      <c r="H106">
        <v>474</v>
      </c>
      <c r="I106">
        <v>25</v>
      </c>
      <c r="J106" t="s">
        <v>51</v>
      </c>
      <c r="K106" t="s">
        <v>51</v>
      </c>
      <c r="L106" t="s">
        <v>51</v>
      </c>
      <c r="M106" t="s">
        <v>51</v>
      </c>
      <c r="N106" t="s">
        <v>51</v>
      </c>
      <c r="O106" t="s">
        <v>51</v>
      </c>
      <c r="P106" t="s">
        <v>51</v>
      </c>
      <c r="Q106" t="s">
        <v>51</v>
      </c>
      <c r="R106" t="s">
        <v>51</v>
      </c>
      <c r="S106" t="s">
        <v>51</v>
      </c>
      <c r="T106" t="s">
        <v>51</v>
      </c>
      <c r="U106" t="s">
        <v>51</v>
      </c>
      <c r="V106" t="s">
        <v>51</v>
      </c>
      <c r="W106" t="s">
        <v>51</v>
      </c>
      <c r="X106" t="s">
        <v>51</v>
      </c>
      <c r="Y106" t="s">
        <v>51</v>
      </c>
      <c r="Z106" t="s">
        <v>51</v>
      </c>
      <c r="AA106" t="s">
        <v>51</v>
      </c>
      <c r="AB106" t="s">
        <v>51</v>
      </c>
      <c r="AC106" t="s">
        <v>51</v>
      </c>
      <c r="AD106" t="s">
        <v>51</v>
      </c>
      <c r="AE106" t="s">
        <v>51</v>
      </c>
      <c r="AF106" t="s">
        <v>51</v>
      </c>
      <c r="AG106" t="s">
        <v>51</v>
      </c>
      <c r="AH106" t="s">
        <v>51</v>
      </c>
      <c r="AI106" t="s">
        <v>51</v>
      </c>
      <c r="AJ106" t="s">
        <v>51</v>
      </c>
      <c r="AK106" t="s">
        <v>51</v>
      </c>
      <c r="AL106" t="s">
        <v>51</v>
      </c>
      <c r="AM106" t="s">
        <v>51</v>
      </c>
      <c r="AN106" t="s">
        <v>51</v>
      </c>
      <c r="AO106" t="s">
        <v>51</v>
      </c>
      <c r="AP106" t="s">
        <v>51</v>
      </c>
      <c r="AQ106" t="s">
        <v>51</v>
      </c>
      <c r="AR106" t="s">
        <v>51</v>
      </c>
      <c r="AS106">
        <f t="shared" si="19"/>
        <v>4</v>
      </c>
      <c r="AT106">
        <f t="shared" si="20"/>
        <v>4</v>
      </c>
      <c r="AU106">
        <f t="shared" si="21"/>
        <v>4</v>
      </c>
      <c r="AV106">
        <f t="shared" si="22"/>
        <v>4</v>
      </c>
      <c r="AW106">
        <f t="shared" si="23"/>
        <v>4</v>
      </c>
      <c r="AX106">
        <f t="shared" si="24"/>
        <v>4</v>
      </c>
      <c r="AY106">
        <f t="shared" si="25"/>
        <v>4</v>
      </c>
      <c r="AZ106">
        <f t="shared" si="26"/>
        <v>4</v>
      </c>
      <c r="BA106">
        <f t="shared" si="27"/>
        <v>4</v>
      </c>
      <c r="BB106">
        <f t="shared" si="28"/>
        <v>9</v>
      </c>
      <c r="BC106">
        <f t="shared" si="29"/>
        <v>0</v>
      </c>
      <c r="BD106" t="str">
        <f t="shared" si="16"/>
        <v/>
      </c>
      <c r="BE106" t="str">
        <f t="shared" si="17"/>
        <v/>
      </c>
      <c r="BF106" t="str">
        <f t="shared" si="18"/>
        <v/>
      </c>
    </row>
    <row r="107" spans="1:58" x14ac:dyDescent="0.35">
      <c r="A107" t="s">
        <v>677</v>
      </c>
      <c r="B107" s="10" t="s">
        <v>678</v>
      </c>
      <c r="C107" t="s">
        <v>679</v>
      </c>
      <c r="D107" t="s">
        <v>501</v>
      </c>
      <c r="E107">
        <v>733</v>
      </c>
      <c r="F107" t="s">
        <v>502</v>
      </c>
      <c r="G107">
        <v>11310</v>
      </c>
      <c r="H107">
        <v>733</v>
      </c>
      <c r="I107">
        <v>25</v>
      </c>
      <c r="J107" t="s">
        <v>51</v>
      </c>
      <c r="K107" t="s">
        <v>51</v>
      </c>
      <c r="L107" t="s">
        <v>51</v>
      </c>
      <c r="M107" t="s">
        <v>51</v>
      </c>
      <c r="N107" t="s">
        <v>51</v>
      </c>
      <c r="O107" t="s">
        <v>51</v>
      </c>
      <c r="P107" t="s">
        <v>51</v>
      </c>
      <c r="Q107" t="s">
        <v>51</v>
      </c>
      <c r="R107" t="s">
        <v>51</v>
      </c>
      <c r="S107" t="s">
        <v>51</v>
      </c>
      <c r="T107" t="s">
        <v>51</v>
      </c>
      <c r="U107" t="s">
        <v>51</v>
      </c>
      <c r="V107" t="s">
        <v>680</v>
      </c>
      <c r="W107" t="s">
        <v>681</v>
      </c>
      <c r="X107" t="s">
        <v>682</v>
      </c>
      <c r="Y107" t="s">
        <v>683</v>
      </c>
      <c r="Z107" t="s">
        <v>51</v>
      </c>
      <c r="AA107" t="s">
        <v>51</v>
      </c>
      <c r="AB107" t="s">
        <v>684</v>
      </c>
      <c r="AC107" t="s">
        <v>685</v>
      </c>
      <c r="AD107" t="s">
        <v>51</v>
      </c>
      <c r="AE107" t="s">
        <v>686</v>
      </c>
      <c r="AF107" t="s">
        <v>687</v>
      </c>
      <c r="AG107" t="s">
        <v>688</v>
      </c>
      <c r="AH107">
        <v>3</v>
      </c>
      <c r="AI107" t="s">
        <v>51</v>
      </c>
      <c r="AJ107">
        <v>5</v>
      </c>
      <c r="AK107" t="s">
        <v>51</v>
      </c>
      <c r="AL107" t="s">
        <v>51</v>
      </c>
      <c r="AM107" t="s">
        <v>689</v>
      </c>
      <c r="AN107" t="s">
        <v>51</v>
      </c>
      <c r="AO107" t="s">
        <v>690</v>
      </c>
      <c r="AP107" t="s">
        <v>51</v>
      </c>
      <c r="AQ107" t="s">
        <v>691</v>
      </c>
      <c r="AR107" t="s">
        <v>692</v>
      </c>
      <c r="AS107">
        <f t="shared" si="19"/>
        <v>42</v>
      </c>
      <c r="AT107">
        <f t="shared" si="20"/>
        <v>16</v>
      </c>
      <c r="AU107">
        <f t="shared" si="21"/>
        <v>97</v>
      </c>
      <c r="AV107">
        <f t="shared" si="22"/>
        <v>84</v>
      </c>
      <c r="AW107">
        <f t="shared" si="23"/>
        <v>4</v>
      </c>
      <c r="AX107">
        <f t="shared" si="24"/>
        <v>4</v>
      </c>
      <c r="AY107">
        <f t="shared" si="25"/>
        <v>53</v>
      </c>
      <c r="AZ107">
        <f t="shared" si="26"/>
        <v>103</v>
      </c>
      <c r="BA107">
        <f t="shared" si="27"/>
        <v>4</v>
      </c>
      <c r="BB107">
        <f t="shared" si="28"/>
        <v>3</v>
      </c>
      <c r="BC107">
        <f t="shared" si="29"/>
        <v>8</v>
      </c>
      <c r="BD107" t="str">
        <f t="shared" si="16"/>
        <v/>
      </c>
      <c r="BE107" t="str">
        <f t="shared" si="17"/>
        <v/>
      </c>
      <c r="BF107" t="str">
        <f t="shared" si="18"/>
        <v/>
      </c>
    </row>
    <row r="108" spans="1:58" hidden="1" x14ac:dyDescent="0.35">
      <c r="A108" t="s">
        <v>211</v>
      </c>
      <c r="B108" s="10" t="s">
        <v>212</v>
      </c>
      <c r="C108" t="s">
        <v>693</v>
      </c>
      <c r="D108" t="s">
        <v>501</v>
      </c>
      <c r="E108">
        <v>682</v>
      </c>
      <c r="F108" t="s">
        <v>502</v>
      </c>
      <c r="G108">
        <v>11311</v>
      </c>
      <c r="H108">
        <v>682</v>
      </c>
      <c r="I108">
        <v>25</v>
      </c>
      <c r="J108" t="s">
        <v>51</v>
      </c>
      <c r="K108" t="s">
        <v>51</v>
      </c>
      <c r="L108" t="s">
        <v>51</v>
      </c>
      <c r="M108" t="s">
        <v>51</v>
      </c>
      <c r="N108" t="s">
        <v>51</v>
      </c>
      <c r="O108" t="s">
        <v>51</v>
      </c>
      <c r="P108" t="s">
        <v>51</v>
      </c>
      <c r="Q108" t="s">
        <v>51</v>
      </c>
      <c r="R108" t="s">
        <v>51</v>
      </c>
      <c r="S108" t="s">
        <v>51</v>
      </c>
      <c r="T108" t="s">
        <v>51</v>
      </c>
      <c r="U108" t="s">
        <v>51</v>
      </c>
      <c r="V108" t="s">
        <v>51</v>
      </c>
      <c r="W108" t="s">
        <v>51</v>
      </c>
      <c r="X108" t="s">
        <v>51</v>
      </c>
      <c r="Y108" t="s">
        <v>51</v>
      </c>
      <c r="Z108" t="s">
        <v>51</v>
      </c>
      <c r="AA108" t="s">
        <v>51</v>
      </c>
      <c r="AB108" t="s">
        <v>51</v>
      </c>
      <c r="AC108" t="s">
        <v>51</v>
      </c>
      <c r="AD108" t="s">
        <v>51</v>
      </c>
      <c r="AE108" t="s">
        <v>51</v>
      </c>
      <c r="AF108" t="s">
        <v>51</v>
      </c>
      <c r="AG108" t="s">
        <v>51</v>
      </c>
      <c r="AH108" t="s">
        <v>51</v>
      </c>
      <c r="AI108" t="s">
        <v>51</v>
      </c>
      <c r="AJ108" t="s">
        <v>51</v>
      </c>
      <c r="AK108" t="s">
        <v>51</v>
      </c>
      <c r="AL108" t="s">
        <v>51</v>
      </c>
      <c r="AM108" t="s">
        <v>51</v>
      </c>
      <c r="AN108" t="s">
        <v>51</v>
      </c>
      <c r="AO108" t="s">
        <v>51</v>
      </c>
      <c r="AP108" t="s">
        <v>51</v>
      </c>
      <c r="AQ108" t="s">
        <v>694</v>
      </c>
      <c r="AR108" t="s">
        <v>695</v>
      </c>
      <c r="AS108">
        <f t="shared" si="19"/>
        <v>4</v>
      </c>
      <c r="AT108">
        <f t="shared" si="20"/>
        <v>4</v>
      </c>
      <c r="AU108">
        <f t="shared" si="21"/>
        <v>4</v>
      </c>
      <c r="AV108">
        <f t="shared" si="22"/>
        <v>4</v>
      </c>
      <c r="AW108">
        <f t="shared" si="23"/>
        <v>4</v>
      </c>
      <c r="AX108">
        <f t="shared" si="24"/>
        <v>4</v>
      </c>
      <c r="AY108">
        <f t="shared" si="25"/>
        <v>4</v>
      </c>
      <c r="AZ108">
        <f t="shared" si="26"/>
        <v>4</v>
      </c>
      <c r="BA108">
        <f t="shared" si="27"/>
        <v>4</v>
      </c>
      <c r="BB108">
        <f t="shared" si="28"/>
        <v>9</v>
      </c>
      <c r="BC108">
        <f t="shared" si="29"/>
        <v>0</v>
      </c>
      <c r="BD108" t="str">
        <f t="shared" si="16"/>
        <v/>
      </c>
      <c r="BE108" t="str">
        <f t="shared" si="17"/>
        <v/>
      </c>
      <c r="BF108" t="str">
        <f t="shared" si="18"/>
        <v/>
      </c>
    </row>
    <row r="109" spans="1:58" x14ac:dyDescent="0.35">
      <c r="A109" t="s">
        <v>164</v>
      </c>
      <c r="B109" s="10" t="s">
        <v>165</v>
      </c>
      <c r="C109" t="s">
        <v>696</v>
      </c>
      <c r="D109" t="s">
        <v>501</v>
      </c>
      <c r="E109">
        <v>665</v>
      </c>
      <c r="F109" t="s">
        <v>502</v>
      </c>
      <c r="G109">
        <v>11312</v>
      </c>
      <c r="H109">
        <v>665</v>
      </c>
      <c r="I109">
        <v>25</v>
      </c>
      <c r="J109" t="s">
        <v>51</v>
      </c>
      <c r="K109" t="s">
        <v>51</v>
      </c>
      <c r="L109" t="s">
        <v>51</v>
      </c>
      <c r="M109" t="s">
        <v>51</v>
      </c>
      <c r="N109" t="s">
        <v>51</v>
      </c>
      <c r="O109" t="s">
        <v>51</v>
      </c>
      <c r="P109" t="s">
        <v>51</v>
      </c>
      <c r="Q109" t="s">
        <v>51</v>
      </c>
      <c r="R109" t="s">
        <v>51</v>
      </c>
      <c r="S109" t="s">
        <v>51</v>
      </c>
      <c r="T109" t="s">
        <v>51</v>
      </c>
      <c r="U109" t="s">
        <v>51</v>
      </c>
      <c r="V109" t="s">
        <v>94</v>
      </c>
      <c r="W109" t="s">
        <v>697</v>
      </c>
      <c r="X109" t="s">
        <v>94</v>
      </c>
      <c r="Y109" t="s">
        <v>698</v>
      </c>
      <c r="Z109" t="s">
        <v>94</v>
      </c>
      <c r="AA109" t="s">
        <v>94</v>
      </c>
      <c r="AB109" t="s">
        <v>94</v>
      </c>
      <c r="AC109" t="s">
        <v>699</v>
      </c>
      <c r="AD109" t="s">
        <v>94</v>
      </c>
      <c r="AE109" t="s">
        <v>700</v>
      </c>
      <c r="AF109" t="s">
        <v>701</v>
      </c>
      <c r="AG109" t="s">
        <v>702</v>
      </c>
      <c r="AH109">
        <v>1</v>
      </c>
      <c r="AI109">
        <v>0</v>
      </c>
      <c r="AJ109">
        <v>1</v>
      </c>
      <c r="AK109" t="s">
        <v>94</v>
      </c>
      <c r="AL109" t="s">
        <v>51</v>
      </c>
      <c r="AM109" t="s">
        <v>94</v>
      </c>
      <c r="AN109" t="s">
        <v>94</v>
      </c>
      <c r="AO109" t="s">
        <v>703</v>
      </c>
      <c r="AP109" t="s">
        <v>51</v>
      </c>
      <c r="AQ109" t="s">
        <v>94</v>
      </c>
      <c r="AR109" t="s">
        <v>83</v>
      </c>
      <c r="AS109">
        <f t="shared" si="19"/>
        <v>3</v>
      </c>
      <c r="AT109">
        <f t="shared" si="20"/>
        <v>35</v>
      </c>
      <c r="AU109">
        <f t="shared" si="21"/>
        <v>3</v>
      </c>
      <c r="AV109">
        <f t="shared" si="22"/>
        <v>51</v>
      </c>
      <c r="AW109">
        <f t="shared" si="23"/>
        <v>3</v>
      </c>
      <c r="AX109">
        <f t="shared" si="24"/>
        <v>3</v>
      </c>
      <c r="AY109">
        <f t="shared" si="25"/>
        <v>3</v>
      </c>
      <c r="AZ109">
        <f t="shared" si="26"/>
        <v>32</v>
      </c>
      <c r="BA109">
        <f t="shared" si="27"/>
        <v>3</v>
      </c>
      <c r="BB109">
        <f t="shared" si="28"/>
        <v>0</v>
      </c>
      <c r="BC109">
        <f t="shared" si="29"/>
        <v>2</v>
      </c>
      <c r="BD109" t="str">
        <f t="shared" si="16"/>
        <v/>
      </c>
      <c r="BE109" t="str">
        <f t="shared" si="17"/>
        <v/>
      </c>
      <c r="BF109" t="str">
        <f t="shared" si="18"/>
        <v/>
      </c>
    </row>
    <row r="110" spans="1:58" x14ac:dyDescent="0.35">
      <c r="A110" t="s">
        <v>436</v>
      </c>
      <c r="B110" s="10" t="s">
        <v>437</v>
      </c>
      <c r="C110" t="s">
        <v>704</v>
      </c>
      <c r="D110" t="s">
        <v>501</v>
      </c>
      <c r="E110">
        <v>516</v>
      </c>
      <c r="F110" t="s">
        <v>502</v>
      </c>
      <c r="G110">
        <v>11313</v>
      </c>
      <c r="H110">
        <v>516</v>
      </c>
      <c r="I110">
        <v>25</v>
      </c>
      <c r="J110" t="s">
        <v>51</v>
      </c>
      <c r="K110" t="s">
        <v>51</v>
      </c>
      <c r="L110" t="s">
        <v>51</v>
      </c>
      <c r="M110" t="s">
        <v>51</v>
      </c>
      <c r="N110" t="s">
        <v>51</v>
      </c>
      <c r="O110" t="s">
        <v>51</v>
      </c>
      <c r="P110" t="s">
        <v>51</v>
      </c>
      <c r="Q110" t="s">
        <v>51</v>
      </c>
      <c r="R110" t="s">
        <v>51</v>
      </c>
      <c r="S110" t="s">
        <v>51</v>
      </c>
      <c r="T110" t="s">
        <v>51</v>
      </c>
      <c r="U110" t="s">
        <v>51</v>
      </c>
      <c r="V110" t="s">
        <v>705</v>
      </c>
      <c r="W110" t="s">
        <v>94</v>
      </c>
      <c r="X110" t="s">
        <v>94</v>
      </c>
      <c r="Y110" t="s">
        <v>569</v>
      </c>
      <c r="Z110" t="s">
        <v>94</v>
      </c>
      <c r="AA110" t="s">
        <v>94</v>
      </c>
      <c r="AB110" t="s">
        <v>94</v>
      </c>
      <c r="AC110" t="s">
        <v>94</v>
      </c>
      <c r="AD110" t="s">
        <v>94</v>
      </c>
      <c r="AE110" t="s">
        <v>126</v>
      </c>
      <c r="AF110" t="s">
        <v>706</v>
      </c>
      <c r="AG110" t="s">
        <v>707</v>
      </c>
      <c r="AH110">
        <v>0</v>
      </c>
      <c r="AI110">
        <v>1</v>
      </c>
      <c r="AJ110">
        <v>1</v>
      </c>
      <c r="AK110" t="s">
        <v>708</v>
      </c>
      <c r="AL110" t="s">
        <v>51</v>
      </c>
      <c r="AM110" t="s">
        <v>709</v>
      </c>
      <c r="AN110" t="s">
        <v>94</v>
      </c>
      <c r="AO110" t="s">
        <v>710</v>
      </c>
      <c r="AP110" t="s">
        <v>51</v>
      </c>
      <c r="AQ110" t="s">
        <v>94</v>
      </c>
      <c r="AR110" t="s">
        <v>83</v>
      </c>
      <c r="AS110">
        <f t="shared" si="19"/>
        <v>44</v>
      </c>
      <c r="AT110">
        <f t="shared" si="20"/>
        <v>3</v>
      </c>
      <c r="AU110">
        <f t="shared" si="21"/>
        <v>3</v>
      </c>
      <c r="AV110">
        <f t="shared" si="22"/>
        <v>6</v>
      </c>
      <c r="AW110">
        <f t="shared" si="23"/>
        <v>3</v>
      </c>
      <c r="AX110">
        <f t="shared" si="24"/>
        <v>3</v>
      </c>
      <c r="AY110">
        <f t="shared" si="25"/>
        <v>3</v>
      </c>
      <c r="AZ110">
        <f t="shared" si="26"/>
        <v>3</v>
      </c>
      <c r="BA110">
        <f t="shared" si="27"/>
        <v>3</v>
      </c>
      <c r="BB110">
        <f t="shared" si="28"/>
        <v>0</v>
      </c>
      <c r="BC110">
        <f t="shared" si="29"/>
        <v>2</v>
      </c>
      <c r="BD110" t="str">
        <f t="shared" si="16"/>
        <v/>
      </c>
      <c r="BE110" t="str">
        <f t="shared" si="17"/>
        <v/>
      </c>
      <c r="BF110" t="str">
        <f t="shared" si="18"/>
        <v/>
      </c>
    </row>
    <row r="111" spans="1:58" hidden="1" x14ac:dyDescent="0.35">
      <c r="A111" t="s">
        <v>449</v>
      </c>
      <c r="B111" s="10" t="s">
        <v>450</v>
      </c>
      <c r="C111" t="s">
        <v>711</v>
      </c>
      <c r="D111" t="s">
        <v>501</v>
      </c>
      <c r="E111">
        <v>524</v>
      </c>
      <c r="F111" t="s">
        <v>502</v>
      </c>
      <c r="G111">
        <v>11314</v>
      </c>
      <c r="H111">
        <v>524</v>
      </c>
      <c r="I111">
        <v>25</v>
      </c>
      <c r="J111" t="s">
        <v>51</v>
      </c>
      <c r="K111" t="s">
        <v>51</v>
      </c>
      <c r="L111" t="s">
        <v>51</v>
      </c>
      <c r="M111" t="s">
        <v>51</v>
      </c>
      <c r="N111" t="s">
        <v>51</v>
      </c>
      <c r="O111" t="s">
        <v>51</v>
      </c>
      <c r="P111" t="s">
        <v>51</v>
      </c>
      <c r="Q111" t="s">
        <v>51</v>
      </c>
      <c r="R111" t="s">
        <v>51</v>
      </c>
      <c r="S111" t="s">
        <v>51</v>
      </c>
      <c r="T111" t="s">
        <v>51</v>
      </c>
      <c r="U111" t="s">
        <v>51</v>
      </c>
      <c r="V111" t="s">
        <v>51</v>
      </c>
      <c r="W111" t="s">
        <v>51</v>
      </c>
      <c r="X111" t="s">
        <v>51</v>
      </c>
      <c r="Y111" t="s">
        <v>51</v>
      </c>
      <c r="Z111" t="s">
        <v>51</v>
      </c>
      <c r="AA111" t="s">
        <v>51</v>
      </c>
      <c r="AB111" t="s">
        <v>51</v>
      </c>
      <c r="AC111" t="s">
        <v>51</v>
      </c>
      <c r="AD111" t="s">
        <v>51</v>
      </c>
      <c r="AE111" t="s">
        <v>51</v>
      </c>
      <c r="AF111" t="s">
        <v>51</v>
      </c>
      <c r="AG111" t="s">
        <v>51</v>
      </c>
      <c r="AH111" t="s">
        <v>51</v>
      </c>
      <c r="AI111" t="s">
        <v>51</v>
      </c>
      <c r="AJ111" t="s">
        <v>51</v>
      </c>
      <c r="AK111" t="s">
        <v>51</v>
      </c>
      <c r="AL111" t="s">
        <v>51</v>
      </c>
      <c r="AM111" t="s">
        <v>51</v>
      </c>
      <c r="AN111" t="s">
        <v>51</v>
      </c>
      <c r="AO111" t="s">
        <v>51</v>
      </c>
      <c r="AP111" t="s">
        <v>51</v>
      </c>
      <c r="AQ111" t="s">
        <v>51</v>
      </c>
      <c r="AR111" t="s">
        <v>51</v>
      </c>
      <c r="AS111">
        <f t="shared" si="19"/>
        <v>4</v>
      </c>
      <c r="AT111">
        <f t="shared" si="20"/>
        <v>4</v>
      </c>
      <c r="AU111">
        <f t="shared" si="21"/>
        <v>4</v>
      </c>
      <c r="AV111">
        <f t="shared" si="22"/>
        <v>4</v>
      </c>
      <c r="AW111">
        <f t="shared" si="23"/>
        <v>4</v>
      </c>
      <c r="AX111">
        <f t="shared" si="24"/>
        <v>4</v>
      </c>
      <c r="AY111">
        <f t="shared" si="25"/>
        <v>4</v>
      </c>
      <c r="AZ111">
        <f t="shared" si="26"/>
        <v>4</v>
      </c>
      <c r="BA111">
        <f t="shared" si="27"/>
        <v>4</v>
      </c>
      <c r="BB111">
        <f t="shared" si="28"/>
        <v>9</v>
      </c>
      <c r="BC111">
        <f t="shared" si="29"/>
        <v>0</v>
      </c>
      <c r="BD111" t="str">
        <f t="shared" si="16"/>
        <v/>
      </c>
      <c r="BE111" t="str">
        <f t="shared" si="17"/>
        <v/>
      </c>
      <c r="BF111" t="str">
        <f t="shared" si="18"/>
        <v/>
      </c>
    </row>
    <row r="112" spans="1:58" hidden="1" x14ac:dyDescent="0.35">
      <c r="A112" t="s">
        <v>495</v>
      </c>
      <c r="B112" s="10" t="s">
        <v>496</v>
      </c>
      <c r="C112" t="s">
        <v>712</v>
      </c>
      <c r="D112" t="s">
        <v>501</v>
      </c>
      <c r="E112">
        <v>647</v>
      </c>
      <c r="F112" t="s">
        <v>502</v>
      </c>
      <c r="G112">
        <v>11315</v>
      </c>
      <c r="H112">
        <v>647</v>
      </c>
      <c r="I112">
        <v>25</v>
      </c>
      <c r="J112" t="s">
        <v>51</v>
      </c>
      <c r="K112" t="s">
        <v>51</v>
      </c>
      <c r="L112" t="s">
        <v>51</v>
      </c>
      <c r="M112" t="s">
        <v>51</v>
      </c>
      <c r="N112" t="s">
        <v>51</v>
      </c>
      <c r="O112" t="s">
        <v>51</v>
      </c>
      <c r="P112" t="s">
        <v>51</v>
      </c>
      <c r="Q112" t="s">
        <v>51</v>
      </c>
      <c r="R112" t="s">
        <v>51</v>
      </c>
      <c r="S112" t="s">
        <v>51</v>
      </c>
      <c r="T112" t="s">
        <v>51</v>
      </c>
      <c r="U112" t="s">
        <v>51</v>
      </c>
      <c r="V112" t="s">
        <v>51</v>
      </c>
      <c r="W112" t="s">
        <v>51</v>
      </c>
      <c r="X112" t="s">
        <v>51</v>
      </c>
      <c r="Y112" t="s">
        <v>51</v>
      </c>
      <c r="Z112" t="s">
        <v>51</v>
      </c>
      <c r="AA112" t="s">
        <v>51</v>
      </c>
      <c r="AB112" t="s">
        <v>51</v>
      </c>
      <c r="AC112" t="s">
        <v>51</v>
      </c>
      <c r="AD112" t="s">
        <v>51</v>
      </c>
      <c r="AE112" t="s">
        <v>51</v>
      </c>
      <c r="AF112" t="s">
        <v>51</v>
      </c>
      <c r="AG112" t="s">
        <v>51</v>
      </c>
      <c r="AH112" t="s">
        <v>51</v>
      </c>
      <c r="AI112" t="s">
        <v>51</v>
      </c>
      <c r="AJ112" t="s">
        <v>51</v>
      </c>
      <c r="AK112" t="s">
        <v>51</v>
      </c>
      <c r="AL112" t="s">
        <v>51</v>
      </c>
      <c r="AM112" t="s">
        <v>51</v>
      </c>
      <c r="AN112" t="s">
        <v>51</v>
      </c>
      <c r="AO112" t="s">
        <v>51</v>
      </c>
      <c r="AP112" t="s">
        <v>51</v>
      </c>
      <c r="AQ112" t="s">
        <v>51</v>
      </c>
      <c r="AR112" t="s">
        <v>51</v>
      </c>
      <c r="AS112">
        <f t="shared" si="19"/>
        <v>4</v>
      </c>
      <c r="AT112">
        <f t="shared" si="20"/>
        <v>4</v>
      </c>
      <c r="AU112">
        <f t="shared" si="21"/>
        <v>4</v>
      </c>
      <c r="AV112">
        <f t="shared" si="22"/>
        <v>4</v>
      </c>
      <c r="AW112">
        <f t="shared" si="23"/>
        <v>4</v>
      </c>
      <c r="AX112">
        <f t="shared" si="24"/>
        <v>4</v>
      </c>
      <c r="AY112">
        <f t="shared" si="25"/>
        <v>4</v>
      </c>
      <c r="AZ112">
        <f t="shared" si="26"/>
        <v>4</v>
      </c>
      <c r="BA112">
        <f t="shared" si="27"/>
        <v>4</v>
      </c>
      <c r="BB112">
        <f t="shared" si="28"/>
        <v>9</v>
      </c>
      <c r="BC112">
        <f t="shared" si="29"/>
        <v>0</v>
      </c>
      <c r="BD112" t="str">
        <f t="shared" si="16"/>
        <v/>
      </c>
      <c r="BE112" t="str">
        <f t="shared" si="17"/>
        <v/>
      </c>
      <c r="BF112" t="str">
        <f t="shared" si="18"/>
        <v/>
      </c>
    </row>
    <row r="113" spans="1:58" x14ac:dyDescent="0.35">
      <c r="A113" t="s">
        <v>436</v>
      </c>
      <c r="B113" s="10" t="s">
        <v>437</v>
      </c>
      <c r="C113" t="s">
        <v>713</v>
      </c>
      <c r="D113" t="s">
        <v>501</v>
      </c>
      <c r="E113">
        <v>922</v>
      </c>
      <c r="F113" t="s">
        <v>502</v>
      </c>
      <c r="G113">
        <v>11316</v>
      </c>
      <c r="H113">
        <v>922</v>
      </c>
      <c r="I113">
        <v>25</v>
      </c>
      <c r="J113" t="s">
        <v>51</v>
      </c>
      <c r="K113" t="s">
        <v>51</v>
      </c>
      <c r="L113" t="s">
        <v>51</v>
      </c>
      <c r="M113" t="s">
        <v>51</v>
      </c>
      <c r="N113" t="s">
        <v>51</v>
      </c>
      <c r="O113" t="s">
        <v>51</v>
      </c>
      <c r="P113" t="s">
        <v>51</v>
      </c>
      <c r="Q113" t="s">
        <v>51</v>
      </c>
      <c r="R113" t="s">
        <v>51</v>
      </c>
      <c r="S113" t="s">
        <v>51</v>
      </c>
      <c r="T113" t="s">
        <v>51</v>
      </c>
      <c r="U113" t="s">
        <v>51</v>
      </c>
      <c r="V113" t="s">
        <v>714</v>
      </c>
      <c r="W113" t="s">
        <v>569</v>
      </c>
      <c r="X113" t="s">
        <v>714</v>
      </c>
      <c r="Y113" t="s">
        <v>714</v>
      </c>
      <c r="Z113" t="s">
        <v>715</v>
      </c>
      <c r="AA113" t="s">
        <v>714</v>
      </c>
      <c r="AB113" t="s">
        <v>714</v>
      </c>
      <c r="AC113" t="s">
        <v>569</v>
      </c>
      <c r="AD113" t="s">
        <v>716</v>
      </c>
      <c r="AE113" t="s">
        <v>717</v>
      </c>
      <c r="AF113" t="s">
        <v>718</v>
      </c>
      <c r="AG113" t="s">
        <v>719</v>
      </c>
      <c r="AH113">
        <v>11</v>
      </c>
      <c r="AI113">
        <v>0</v>
      </c>
      <c r="AJ113">
        <v>11</v>
      </c>
      <c r="AK113" t="s">
        <v>720</v>
      </c>
      <c r="AL113" t="s">
        <v>51</v>
      </c>
      <c r="AM113" t="s">
        <v>721</v>
      </c>
      <c r="AN113" t="s">
        <v>51</v>
      </c>
      <c r="AO113" t="s">
        <v>722</v>
      </c>
      <c r="AP113" t="s">
        <v>51</v>
      </c>
      <c r="AQ113" t="s">
        <v>51</v>
      </c>
      <c r="AR113" t="s">
        <v>51</v>
      </c>
      <c r="AS113">
        <f t="shared" si="19"/>
        <v>2</v>
      </c>
      <c r="AT113">
        <f t="shared" si="20"/>
        <v>6</v>
      </c>
      <c r="AU113">
        <f t="shared" si="21"/>
        <v>2</v>
      </c>
      <c r="AV113">
        <f t="shared" si="22"/>
        <v>2</v>
      </c>
      <c r="AW113">
        <f t="shared" si="23"/>
        <v>20</v>
      </c>
      <c r="AX113">
        <f t="shared" si="24"/>
        <v>2</v>
      </c>
      <c r="AY113">
        <f t="shared" si="25"/>
        <v>2</v>
      </c>
      <c r="AZ113">
        <f t="shared" si="26"/>
        <v>6</v>
      </c>
      <c r="BA113">
        <f t="shared" si="27"/>
        <v>140</v>
      </c>
      <c r="BB113">
        <f t="shared" si="28"/>
        <v>0</v>
      </c>
      <c r="BC113">
        <f t="shared" si="29"/>
        <v>22</v>
      </c>
      <c r="BD113" t="str">
        <f t="shared" si="16"/>
        <v/>
      </c>
      <c r="BE113" t="str">
        <f t="shared" si="17"/>
        <v/>
      </c>
      <c r="BF113" t="str">
        <f t="shared" si="18"/>
        <v/>
      </c>
    </row>
    <row r="114" spans="1:58" hidden="1" x14ac:dyDescent="0.35">
      <c r="A114" t="s">
        <v>723</v>
      </c>
      <c r="B114" s="10" t="s">
        <v>724</v>
      </c>
      <c r="C114" t="s">
        <v>725</v>
      </c>
      <c r="D114" t="s">
        <v>85</v>
      </c>
      <c r="E114">
        <v>969</v>
      </c>
      <c r="F114" t="s">
        <v>86</v>
      </c>
      <c r="G114">
        <v>11317</v>
      </c>
      <c r="H114">
        <v>969</v>
      </c>
      <c r="I114">
        <v>25</v>
      </c>
      <c r="J114" t="s">
        <v>51</v>
      </c>
      <c r="K114" t="s">
        <v>51</v>
      </c>
      <c r="L114" t="s">
        <v>51</v>
      </c>
      <c r="M114" t="s">
        <v>51</v>
      </c>
      <c r="N114" t="s">
        <v>51</v>
      </c>
      <c r="O114" t="s">
        <v>51</v>
      </c>
      <c r="P114" t="s">
        <v>51</v>
      </c>
      <c r="Q114" t="s">
        <v>51</v>
      </c>
      <c r="R114" t="s">
        <v>51</v>
      </c>
      <c r="S114" t="s">
        <v>51</v>
      </c>
      <c r="T114" t="s">
        <v>51</v>
      </c>
      <c r="U114" t="s">
        <v>51</v>
      </c>
      <c r="V114" t="s">
        <v>51</v>
      </c>
      <c r="W114" t="s">
        <v>51</v>
      </c>
      <c r="X114" t="s">
        <v>51</v>
      </c>
      <c r="Y114" t="s">
        <v>51</v>
      </c>
      <c r="Z114" t="s">
        <v>51</v>
      </c>
      <c r="AA114" t="s">
        <v>51</v>
      </c>
      <c r="AB114" t="s">
        <v>51</v>
      </c>
      <c r="AC114" t="s">
        <v>51</v>
      </c>
      <c r="AD114" t="s">
        <v>51</v>
      </c>
      <c r="AE114" t="s">
        <v>51</v>
      </c>
      <c r="AF114" t="s">
        <v>51</v>
      </c>
      <c r="AG114" t="s">
        <v>51</v>
      </c>
      <c r="AH114" t="s">
        <v>51</v>
      </c>
      <c r="AI114" t="s">
        <v>51</v>
      </c>
      <c r="AJ114" t="s">
        <v>51</v>
      </c>
      <c r="AK114" t="s">
        <v>51</v>
      </c>
      <c r="AL114" t="s">
        <v>51</v>
      </c>
      <c r="AM114" t="s">
        <v>51</v>
      </c>
      <c r="AN114" t="s">
        <v>51</v>
      </c>
      <c r="AO114" t="s">
        <v>51</v>
      </c>
      <c r="AP114" t="s">
        <v>51</v>
      </c>
      <c r="AQ114" t="s">
        <v>51</v>
      </c>
      <c r="AR114" t="s">
        <v>51</v>
      </c>
      <c r="AS114">
        <f t="shared" si="19"/>
        <v>4</v>
      </c>
      <c r="AT114">
        <f t="shared" si="20"/>
        <v>4</v>
      </c>
      <c r="AU114">
        <f t="shared" si="21"/>
        <v>4</v>
      </c>
      <c r="AV114">
        <f t="shared" si="22"/>
        <v>4</v>
      </c>
      <c r="AW114">
        <f t="shared" si="23"/>
        <v>4</v>
      </c>
      <c r="AX114">
        <f t="shared" si="24"/>
        <v>4</v>
      </c>
      <c r="AY114">
        <f t="shared" si="25"/>
        <v>4</v>
      </c>
      <c r="AZ114">
        <f t="shared" si="26"/>
        <v>4</v>
      </c>
      <c r="BA114">
        <f t="shared" si="27"/>
        <v>4</v>
      </c>
      <c r="BB114">
        <f t="shared" si="28"/>
        <v>9</v>
      </c>
      <c r="BC114">
        <f t="shared" si="29"/>
        <v>0</v>
      </c>
      <c r="BD114" t="str">
        <f t="shared" si="16"/>
        <v/>
      </c>
      <c r="BE114" t="str">
        <f t="shared" si="17"/>
        <v/>
      </c>
      <c r="BF114" t="str">
        <f t="shared" si="18"/>
        <v/>
      </c>
    </row>
    <row r="115" spans="1:58" hidden="1" x14ac:dyDescent="0.35">
      <c r="A115" t="s">
        <v>91</v>
      </c>
      <c r="B115" s="10" t="s">
        <v>92</v>
      </c>
      <c r="C115" t="s">
        <v>726</v>
      </c>
      <c r="D115" t="s">
        <v>85</v>
      </c>
      <c r="E115">
        <v>979</v>
      </c>
      <c r="F115" t="s">
        <v>86</v>
      </c>
      <c r="G115">
        <v>11318</v>
      </c>
      <c r="H115">
        <v>979</v>
      </c>
      <c r="I115">
        <v>25</v>
      </c>
      <c r="J115" t="s">
        <v>51</v>
      </c>
      <c r="K115" t="s">
        <v>51</v>
      </c>
      <c r="L115" t="s">
        <v>51</v>
      </c>
      <c r="M115" t="s">
        <v>51</v>
      </c>
      <c r="N115" t="s">
        <v>51</v>
      </c>
      <c r="O115" t="s">
        <v>51</v>
      </c>
      <c r="P115" t="s">
        <v>51</v>
      </c>
      <c r="Q115" t="s">
        <v>51</v>
      </c>
      <c r="R115" t="s">
        <v>51</v>
      </c>
      <c r="S115" t="s">
        <v>51</v>
      </c>
      <c r="T115" t="s">
        <v>51</v>
      </c>
      <c r="U115" t="s">
        <v>51</v>
      </c>
      <c r="V115" t="s">
        <v>51</v>
      </c>
      <c r="W115" t="s">
        <v>51</v>
      </c>
      <c r="X115" t="s">
        <v>51</v>
      </c>
      <c r="Y115" t="s">
        <v>51</v>
      </c>
      <c r="Z115" t="s">
        <v>51</v>
      </c>
      <c r="AA115" t="s">
        <v>51</v>
      </c>
      <c r="AB115" t="s">
        <v>51</v>
      </c>
      <c r="AC115" t="s">
        <v>51</v>
      </c>
      <c r="AD115" t="s">
        <v>51</v>
      </c>
      <c r="AE115" t="s">
        <v>51</v>
      </c>
      <c r="AF115" t="s">
        <v>51</v>
      </c>
      <c r="AG115" t="s">
        <v>51</v>
      </c>
      <c r="AH115" t="s">
        <v>51</v>
      </c>
      <c r="AI115" t="s">
        <v>51</v>
      </c>
      <c r="AJ115" t="s">
        <v>51</v>
      </c>
      <c r="AK115" t="s">
        <v>51</v>
      </c>
      <c r="AL115" t="s">
        <v>51</v>
      </c>
      <c r="AM115" t="s">
        <v>51</v>
      </c>
      <c r="AN115" t="s">
        <v>51</v>
      </c>
      <c r="AO115" t="s">
        <v>51</v>
      </c>
      <c r="AP115" t="s">
        <v>51</v>
      </c>
      <c r="AQ115" t="s">
        <v>51</v>
      </c>
      <c r="AR115" t="s">
        <v>51</v>
      </c>
      <c r="AS115">
        <f t="shared" si="19"/>
        <v>4</v>
      </c>
      <c r="AT115">
        <f t="shared" si="20"/>
        <v>4</v>
      </c>
      <c r="AU115">
        <f t="shared" si="21"/>
        <v>4</v>
      </c>
      <c r="AV115">
        <f t="shared" si="22"/>
        <v>4</v>
      </c>
      <c r="AW115">
        <f t="shared" si="23"/>
        <v>4</v>
      </c>
      <c r="AX115">
        <f t="shared" si="24"/>
        <v>4</v>
      </c>
      <c r="AY115">
        <f t="shared" si="25"/>
        <v>4</v>
      </c>
      <c r="AZ115">
        <f t="shared" si="26"/>
        <v>4</v>
      </c>
      <c r="BA115">
        <f t="shared" si="27"/>
        <v>4</v>
      </c>
      <c r="BB115">
        <f t="shared" si="28"/>
        <v>9</v>
      </c>
      <c r="BC115">
        <f t="shared" si="29"/>
        <v>0</v>
      </c>
      <c r="BD115" t="str">
        <f t="shared" si="16"/>
        <v/>
      </c>
      <c r="BE115" t="str">
        <f t="shared" si="17"/>
        <v/>
      </c>
      <c r="BF115" t="str">
        <f t="shared" si="18"/>
        <v/>
      </c>
    </row>
    <row r="116" spans="1:58" hidden="1" x14ac:dyDescent="0.35">
      <c r="A116" t="s">
        <v>723</v>
      </c>
      <c r="B116" s="10" t="s">
        <v>724</v>
      </c>
      <c r="C116" t="s">
        <v>727</v>
      </c>
      <c r="D116" t="s">
        <v>85</v>
      </c>
      <c r="E116">
        <v>974</v>
      </c>
      <c r="F116" t="s">
        <v>86</v>
      </c>
      <c r="G116">
        <v>11319</v>
      </c>
      <c r="H116">
        <v>974</v>
      </c>
      <c r="I116">
        <v>25</v>
      </c>
      <c r="J116" t="s">
        <v>51</v>
      </c>
      <c r="K116" t="s">
        <v>51</v>
      </c>
      <c r="L116" t="s">
        <v>51</v>
      </c>
      <c r="M116" t="s">
        <v>51</v>
      </c>
      <c r="N116" t="s">
        <v>51</v>
      </c>
      <c r="O116" t="s">
        <v>51</v>
      </c>
      <c r="P116" t="s">
        <v>51</v>
      </c>
      <c r="Q116" t="s">
        <v>51</v>
      </c>
      <c r="R116" t="s">
        <v>51</v>
      </c>
      <c r="S116" t="s">
        <v>51</v>
      </c>
      <c r="T116" t="s">
        <v>51</v>
      </c>
      <c r="U116" t="s">
        <v>51</v>
      </c>
      <c r="V116" t="s">
        <v>51</v>
      </c>
      <c r="W116" t="s">
        <v>51</v>
      </c>
      <c r="X116" t="s">
        <v>51</v>
      </c>
      <c r="Y116" t="s">
        <v>51</v>
      </c>
      <c r="Z116" t="s">
        <v>51</v>
      </c>
      <c r="AA116" t="s">
        <v>51</v>
      </c>
      <c r="AB116" t="s">
        <v>51</v>
      </c>
      <c r="AC116" t="s">
        <v>51</v>
      </c>
      <c r="AD116" t="s">
        <v>51</v>
      </c>
      <c r="AE116" t="s">
        <v>51</v>
      </c>
      <c r="AF116" t="s">
        <v>51</v>
      </c>
      <c r="AG116" t="s">
        <v>51</v>
      </c>
      <c r="AH116" t="s">
        <v>51</v>
      </c>
      <c r="AI116" t="s">
        <v>51</v>
      </c>
      <c r="AJ116" t="s">
        <v>51</v>
      </c>
      <c r="AK116" t="s">
        <v>51</v>
      </c>
      <c r="AL116" t="s">
        <v>51</v>
      </c>
      <c r="AM116" t="s">
        <v>51</v>
      </c>
      <c r="AN116" t="s">
        <v>51</v>
      </c>
      <c r="AO116" t="s">
        <v>51</v>
      </c>
      <c r="AP116" t="s">
        <v>51</v>
      </c>
      <c r="AQ116" t="s">
        <v>51</v>
      </c>
      <c r="AR116" t="s">
        <v>51</v>
      </c>
      <c r="AS116">
        <f t="shared" si="19"/>
        <v>4</v>
      </c>
      <c r="AT116">
        <f t="shared" si="20"/>
        <v>4</v>
      </c>
      <c r="AU116">
        <f t="shared" si="21"/>
        <v>4</v>
      </c>
      <c r="AV116">
        <f t="shared" si="22"/>
        <v>4</v>
      </c>
      <c r="AW116">
        <f t="shared" si="23"/>
        <v>4</v>
      </c>
      <c r="AX116">
        <f t="shared" si="24"/>
        <v>4</v>
      </c>
      <c r="AY116">
        <f t="shared" si="25"/>
        <v>4</v>
      </c>
      <c r="AZ116">
        <f t="shared" si="26"/>
        <v>4</v>
      </c>
      <c r="BA116">
        <f t="shared" si="27"/>
        <v>4</v>
      </c>
      <c r="BB116">
        <f t="shared" si="28"/>
        <v>9</v>
      </c>
      <c r="BC116">
        <f t="shared" si="29"/>
        <v>0</v>
      </c>
      <c r="BD116" t="str">
        <f t="shared" si="16"/>
        <v/>
      </c>
      <c r="BE116" t="str">
        <f t="shared" si="17"/>
        <v/>
      </c>
      <c r="BF116" t="str">
        <f t="shared" si="18"/>
        <v/>
      </c>
    </row>
    <row r="117" spans="1:58" hidden="1" x14ac:dyDescent="0.35">
      <c r="A117" t="s">
        <v>466</v>
      </c>
      <c r="B117" s="10" t="s">
        <v>467</v>
      </c>
      <c r="C117" t="s">
        <v>728</v>
      </c>
      <c r="D117" t="s">
        <v>501</v>
      </c>
      <c r="E117">
        <v>574</v>
      </c>
      <c r="F117" t="s">
        <v>502</v>
      </c>
      <c r="G117">
        <v>11320</v>
      </c>
      <c r="H117">
        <v>574</v>
      </c>
      <c r="I117">
        <v>25</v>
      </c>
      <c r="J117" t="s">
        <v>51</v>
      </c>
      <c r="K117" t="s">
        <v>51</v>
      </c>
      <c r="L117" t="s">
        <v>51</v>
      </c>
      <c r="M117" t="s">
        <v>51</v>
      </c>
      <c r="N117" t="s">
        <v>51</v>
      </c>
      <c r="O117" t="s">
        <v>51</v>
      </c>
      <c r="P117" t="s">
        <v>51</v>
      </c>
      <c r="Q117" t="s">
        <v>51</v>
      </c>
      <c r="R117" t="s">
        <v>51</v>
      </c>
      <c r="S117" t="s">
        <v>51</v>
      </c>
      <c r="T117" t="s">
        <v>51</v>
      </c>
      <c r="U117" t="s">
        <v>51</v>
      </c>
      <c r="V117" t="s">
        <v>51</v>
      </c>
      <c r="W117" t="s">
        <v>51</v>
      </c>
      <c r="X117" t="s">
        <v>51</v>
      </c>
      <c r="Y117" t="s">
        <v>51</v>
      </c>
      <c r="Z117" t="s">
        <v>51</v>
      </c>
      <c r="AA117" t="s">
        <v>51</v>
      </c>
      <c r="AB117" t="s">
        <v>51</v>
      </c>
      <c r="AC117" t="s">
        <v>51</v>
      </c>
      <c r="AD117" t="s">
        <v>51</v>
      </c>
      <c r="AE117" t="s">
        <v>51</v>
      </c>
      <c r="AF117" t="s">
        <v>51</v>
      </c>
      <c r="AG117" t="s">
        <v>51</v>
      </c>
      <c r="AH117" t="s">
        <v>51</v>
      </c>
      <c r="AI117" t="s">
        <v>51</v>
      </c>
      <c r="AJ117" t="s">
        <v>51</v>
      </c>
      <c r="AK117" t="s">
        <v>51</v>
      </c>
      <c r="AL117" t="s">
        <v>51</v>
      </c>
      <c r="AM117" t="s">
        <v>51</v>
      </c>
      <c r="AN117" t="s">
        <v>51</v>
      </c>
      <c r="AO117" t="s">
        <v>51</v>
      </c>
      <c r="AP117" t="s">
        <v>51</v>
      </c>
      <c r="AQ117" t="s">
        <v>729</v>
      </c>
      <c r="AR117" t="s">
        <v>65</v>
      </c>
      <c r="AS117">
        <f t="shared" si="19"/>
        <v>4</v>
      </c>
      <c r="AT117">
        <f t="shared" si="20"/>
        <v>4</v>
      </c>
      <c r="AU117">
        <f t="shared" si="21"/>
        <v>4</v>
      </c>
      <c r="AV117">
        <f t="shared" si="22"/>
        <v>4</v>
      </c>
      <c r="AW117">
        <f t="shared" si="23"/>
        <v>4</v>
      </c>
      <c r="AX117">
        <f t="shared" si="24"/>
        <v>4</v>
      </c>
      <c r="AY117">
        <f t="shared" si="25"/>
        <v>4</v>
      </c>
      <c r="AZ117">
        <f t="shared" si="26"/>
        <v>4</v>
      </c>
      <c r="BA117">
        <f t="shared" si="27"/>
        <v>4</v>
      </c>
      <c r="BB117">
        <f t="shared" si="28"/>
        <v>9</v>
      </c>
      <c r="BC117">
        <f t="shared" si="29"/>
        <v>0</v>
      </c>
      <c r="BD117" t="str">
        <f t="shared" si="16"/>
        <v/>
      </c>
      <c r="BE117" t="str">
        <f t="shared" si="17"/>
        <v/>
      </c>
      <c r="BF117" t="str">
        <f t="shared" si="18"/>
        <v/>
      </c>
    </row>
    <row r="118" spans="1:58" hidden="1" x14ac:dyDescent="0.35">
      <c r="A118" t="s">
        <v>587</v>
      </c>
      <c r="B118" s="10" t="s">
        <v>588</v>
      </c>
      <c r="C118" t="s">
        <v>730</v>
      </c>
      <c r="D118" t="s">
        <v>85</v>
      </c>
      <c r="E118">
        <v>289</v>
      </c>
      <c r="F118" t="s">
        <v>90</v>
      </c>
      <c r="G118">
        <v>11321</v>
      </c>
      <c r="H118">
        <v>289</v>
      </c>
      <c r="I118">
        <v>25</v>
      </c>
      <c r="J118" t="s">
        <v>51</v>
      </c>
      <c r="K118" t="s">
        <v>51</v>
      </c>
      <c r="L118" t="s">
        <v>51</v>
      </c>
      <c r="M118" t="s">
        <v>51</v>
      </c>
      <c r="N118" t="s">
        <v>51</v>
      </c>
      <c r="O118" t="s">
        <v>51</v>
      </c>
      <c r="P118" t="s">
        <v>51</v>
      </c>
      <c r="Q118" t="s">
        <v>51</v>
      </c>
      <c r="R118" t="s">
        <v>51</v>
      </c>
      <c r="S118" t="s">
        <v>51</v>
      </c>
      <c r="T118" t="s">
        <v>51</v>
      </c>
      <c r="U118" t="s">
        <v>51</v>
      </c>
      <c r="V118" t="s">
        <v>51</v>
      </c>
      <c r="W118" t="s">
        <v>51</v>
      </c>
      <c r="X118" t="s">
        <v>51</v>
      </c>
      <c r="Y118" t="s">
        <v>51</v>
      </c>
      <c r="Z118" t="s">
        <v>51</v>
      </c>
      <c r="AA118" t="s">
        <v>51</v>
      </c>
      <c r="AB118" t="s">
        <v>51</v>
      </c>
      <c r="AC118" t="s">
        <v>51</v>
      </c>
      <c r="AD118" t="s">
        <v>51</v>
      </c>
      <c r="AE118" t="s">
        <v>51</v>
      </c>
      <c r="AF118" t="s">
        <v>51</v>
      </c>
      <c r="AG118" t="s">
        <v>51</v>
      </c>
      <c r="AH118">
        <v>2</v>
      </c>
      <c r="AI118" t="s">
        <v>51</v>
      </c>
      <c r="AJ118" t="s">
        <v>51</v>
      </c>
      <c r="AK118" t="s">
        <v>51</v>
      </c>
      <c r="AL118" t="s">
        <v>51</v>
      </c>
      <c r="AM118" t="s">
        <v>51</v>
      </c>
      <c r="AN118" t="s">
        <v>51</v>
      </c>
      <c r="AO118" t="s">
        <v>51</v>
      </c>
      <c r="AP118">
        <v>29</v>
      </c>
      <c r="AQ118" t="s">
        <v>51</v>
      </c>
      <c r="AR118" t="s">
        <v>51</v>
      </c>
      <c r="AS118">
        <f t="shared" si="19"/>
        <v>4</v>
      </c>
      <c r="AT118">
        <f t="shared" si="20"/>
        <v>4</v>
      </c>
      <c r="AU118">
        <f t="shared" si="21"/>
        <v>4</v>
      </c>
      <c r="AV118">
        <f t="shared" si="22"/>
        <v>4</v>
      </c>
      <c r="AW118">
        <f t="shared" si="23"/>
        <v>4</v>
      </c>
      <c r="AX118">
        <f t="shared" si="24"/>
        <v>4</v>
      </c>
      <c r="AY118">
        <f t="shared" si="25"/>
        <v>4</v>
      </c>
      <c r="AZ118">
        <f t="shared" si="26"/>
        <v>4</v>
      </c>
      <c r="BA118">
        <f t="shared" si="27"/>
        <v>4</v>
      </c>
      <c r="BB118">
        <f t="shared" si="28"/>
        <v>9</v>
      </c>
      <c r="BC118">
        <f t="shared" si="29"/>
        <v>2</v>
      </c>
      <c r="BD118">
        <f t="shared" si="16"/>
        <v>6.8965517241379309E-2</v>
      </c>
      <c r="BE118" t="str">
        <f t="shared" si="17"/>
        <v/>
      </c>
      <c r="BF118" t="str">
        <f t="shared" si="18"/>
        <v/>
      </c>
    </row>
    <row r="119" spans="1:58" x14ac:dyDescent="0.35">
      <c r="A119" t="s">
        <v>164</v>
      </c>
      <c r="B119" s="10" t="s">
        <v>165</v>
      </c>
      <c r="C119" t="s">
        <v>731</v>
      </c>
      <c r="D119" t="s">
        <v>501</v>
      </c>
      <c r="E119">
        <v>666</v>
      </c>
      <c r="F119" t="s">
        <v>502</v>
      </c>
      <c r="G119">
        <v>11322</v>
      </c>
      <c r="H119">
        <v>666</v>
      </c>
      <c r="I119">
        <v>25</v>
      </c>
      <c r="J119" t="s">
        <v>51</v>
      </c>
      <c r="K119" t="s">
        <v>51</v>
      </c>
      <c r="L119" t="s">
        <v>51</v>
      </c>
      <c r="M119" t="s">
        <v>51</v>
      </c>
      <c r="N119" t="s">
        <v>51</v>
      </c>
      <c r="O119" t="s">
        <v>51</v>
      </c>
      <c r="P119" t="s">
        <v>51</v>
      </c>
      <c r="Q119" t="s">
        <v>51</v>
      </c>
      <c r="R119" t="s">
        <v>51</v>
      </c>
      <c r="S119" t="s">
        <v>51</v>
      </c>
      <c r="T119" t="s">
        <v>51</v>
      </c>
      <c r="U119" t="s">
        <v>51</v>
      </c>
      <c r="V119" t="s">
        <v>51</v>
      </c>
      <c r="W119" t="s">
        <v>51</v>
      </c>
      <c r="X119" t="s">
        <v>51</v>
      </c>
      <c r="Y119" t="s">
        <v>732</v>
      </c>
      <c r="Z119" t="s">
        <v>51</v>
      </c>
      <c r="AA119" t="s">
        <v>51</v>
      </c>
      <c r="AB119" t="s">
        <v>51</v>
      </c>
      <c r="AC119" t="s">
        <v>51</v>
      </c>
      <c r="AD119" t="s">
        <v>51</v>
      </c>
      <c r="AE119" t="s">
        <v>51</v>
      </c>
      <c r="AF119" t="s">
        <v>51</v>
      </c>
      <c r="AG119" t="s">
        <v>733</v>
      </c>
      <c r="AH119">
        <v>1</v>
      </c>
      <c r="AI119">
        <v>0</v>
      </c>
      <c r="AJ119">
        <v>1</v>
      </c>
      <c r="AK119" t="s">
        <v>51</v>
      </c>
      <c r="AL119" t="s">
        <v>51</v>
      </c>
      <c r="AM119" t="s">
        <v>734</v>
      </c>
      <c r="AN119" t="s">
        <v>51</v>
      </c>
      <c r="AO119" t="s">
        <v>735</v>
      </c>
      <c r="AP119" t="s">
        <v>51</v>
      </c>
      <c r="AQ119" t="s">
        <v>51</v>
      </c>
      <c r="AR119" t="s">
        <v>83</v>
      </c>
      <c r="AS119">
        <f t="shared" si="19"/>
        <v>4</v>
      </c>
      <c r="AT119">
        <f t="shared" si="20"/>
        <v>4</v>
      </c>
      <c r="AU119">
        <f t="shared" si="21"/>
        <v>4</v>
      </c>
      <c r="AV119">
        <f t="shared" si="22"/>
        <v>125</v>
      </c>
      <c r="AW119">
        <f t="shared" si="23"/>
        <v>4</v>
      </c>
      <c r="AX119">
        <f t="shared" si="24"/>
        <v>4</v>
      </c>
      <c r="AY119">
        <f t="shared" si="25"/>
        <v>4</v>
      </c>
      <c r="AZ119">
        <f t="shared" si="26"/>
        <v>4</v>
      </c>
      <c r="BA119">
        <f t="shared" si="27"/>
        <v>4</v>
      </c>
      <c r="BB119">
        <f t="shared" si="28"/>
        <v>8</v>
      </c>
      <c r="BC119">
        <f t="shared" si="29"/>
        <v>2</v>
      </c>
      <c r="BD119" t="str">
        <f t="shared" si="16"/>
        <v/>
      </c>
      <c r="BE119" t="str">
        <f t="shared" si="17"/>
        <v/>
      </c>
      <c r="BF119" t="str">
        <f t="shared" si="18"/>
        <v/>
      </c>
    </row>
    <row r="120" spans="1:58" hidden="1" x14ac:dyDescent="0.35">
      <c r="A120" t="s">
        <v>412</v>
      </c>
      <c r="B120" s="10" t="s">
        <v>413</v>
      </c>
      <c r="C120" t="s">
        <v>736</v>
      </c>
      <c r="D120" t="s">
        <v>501</v>
      </c>
      <c r="E120">
        <v>1058</v>
      </c>
      <c r="F120" t="s">
        <v>86</v>
      </c>
      <c r="G120">
        <v>11323</v>
      </c>
      <c r="H120">
        <v>1058</v>
      </c>
      <c r="I120">
        <v>25</v>
      </c>
      <c r="J120" t="s">
        <v>51</v>
      </c>
      <c r="K120" t="s">
        <v>51</v>
      </c>
      <c r="L120" t="s">
        <v>51</v>
      </c>
      <c r="M120" t="s">
        <v>51</v>
      </c>
      <c r="N120" t="s">
        <v>51</v>
      </c>
      <c r="O120" t="s">
        <v>51</v>
      </c>
      <c r="P120" t="s">
        <v>51</v>
      </c>
      <c r="Q120" t="s">
        <v>51</v>
      </c>
      <c r="R120" t="s">
        <v>51</v>
      </c>
      <c r="S120" t="s">
        <v>51</v>
      </c>
      <c r="T120" t="s">
        <v>51</v>
      </c>
      <c r="U120" t="s">
        <v>51</v>
      </c>
      <c r="V120" t="s">
        <v>51</v>
      </c>
      <c r="W120" t="s">
        <v>51</v>
      </c>
      <c r="X120" t="s">
        <v>51</v>
      </c>
      <c r="Y120" t="s">
        <v>51</v>
      </c>
      <c r="Z120" t="s">
        <v>51</v>
      </c>
      <c r="AA120" t="s">
        <v>51</v>
      </c>
      <c r="AB120" t="s">
        <v>51</v>
      </c>
      <c r="AC120" t="s">
        <v>51</v>
      </c>
      <c r="AD120" t="s">
        <v>51</v>
      </c>
      <c r="AE120" t="s">
        <v>51</v>
      </c>
      <c r="AF120" t="s">
        <v>51</v>
      </c>
      <c r="AG120" t="s">
        <v>51</v>
      </c>
      <c r="AH120" t="s">
        <v>51</v>
      </c>
      <c r="AI120" t="s">
        <v>51</v>
      </c>
      <c r="AJ120" t="s">
        <v>51</v>
      </c>
      <c r="AK120" t="s">
        <v>51</v>
      </c>
      <c r="AL120" t="s">
        <v>51</v>
      </c>
      <c r="AM120" t="s">
        <v>51</v>
      </c>
      <c r="AN120" t="s">
        <v>51</v>
      </c>
      <c r="AO120" t="s">
        <v>51</v>
      </c>
      <c r="AP120" t="s">
        <v>51</v>
      </c>
      <c r="AQ120" t="s">
        <v>51</v>
      </c>
      <c r="AR120" t="s">
        <v>51</v>
      </c>
      <c r="AS120">
        <f t="shared" si="19"/>
        <v>4</v>
      </c>
      <c r="AT120">
        <f t="shared" si="20"/>
        <v>4</v>
      </c>
      <c r="AU120">
        <f t="shared" si="21"/>
        <v>4</v>
      </c>
      <c r="AV120">
        <f t="shared" si="22"/>
        <v>4</v>
      </c>
      <c r="AW120">
        <f t="shared" si="23"/>
        <v>4</v>
      </c>
      <c r="AX120">
        <f t="shared" si="24"/>
        <v>4</v>
      </c>
      <c r="AY120">
        <f t="shared" si="25"/>
        <v>4</v>
      </c>
      <c r="AZ120">
        <f t="shared" si="26"/>
        <v>4</v>
      </c>
      <c r="BA120">
        <f t="shared" si="27"/>
        <v>4</v>
      </c>
      <c r="BB120">
        <f t="shared" si="28"/>
        <v>9</v>
      </c>
      <c r="BC120">
        <f t="shared" si="29"/>
        <v>0</v>
      </c>
      <c r="BD120" t="str">
        <f t="shared" si="16"/>
        <v/>
      </c>
      <c r="BE120" t="str">
        <f t="shared" si="17"/>
        <v/>
      </c>
      <c r="BF120" t="str">
        <f t="shared" si="18"/>
        <v/>
      </c>
    </row>
    <row r="121" spans="1:58" x14ac:dyDescent="0.35">
      <c r="A121" t="s">
        <v>737</v>
      </c>
      <c r="B121" s="10" t="s">
        <v>738</v>
      </c>
      <c r="C121" t="s">
        <v>739</v>
      </c>
      <c r="D121" t="s">
        <v>501</v>
      </c>
      <c r="E121">
        <v>571</v>
      </c>
      <c r="F121" t="s">
        <v>502</v>
      </c>
      <c r="G121">
        <v>11324</v>
      </c>
      <c r="H121">
        <v>571</v>
      </c>
      <c r="I121">
        <v>25</v>
      </c>
      <c r="J121" t="s">
        <v>51</v>
      </c>
      <c r="K121" t="s">
        <v>51</v>
      </c>
      <c r="L121" t="s">
        <v>51</v>
      </c>
      <c r="M121" t="s">
        <v>51</v>
      </c>
      <c r="N121" t="s">
        <v>51</v>
      </c>
      <c r="O121" t="s">
        <v>51</v>
      </c>
      <c r="P121" t="s">
        <v>51</v>
      </c>
      <c r="Q121" t="s">
        <v>51</v>
      </c>
      <c r="R121" t="s">
        <v>51</v>
      </c>
      <c r="S121" t="s">
        <v>51</v>
      </c>
      <c r="T121" t="s">
        <v>51</v>
      </c>
      <c r="U121" t="s">
        <v>51</v>
      </c>
      <c r="V121" t="s">
        <v>51</v>
      </c>
      <c r="W121" t="s">
        <v>740</v>
      </c>
      <c r="X121" t="s">
        <v>741</v>
      </c>
      <c r="Y121" t="s">
        <v>742</v>
      </c>
      <c r="Z121" t="s">
        <v>743</v>
      </c>
      <c r="AA121" t="s">
        <v>744</v>
      </c>
      <c r="AB121" t="s">
        <v>745</v>
      </c>
      <c r="AC121" t="s">
        <v>746</v>
      </c>
      <c r="AD121" t="s">
        <v>51</v>
      </c>
      <c r="AE121" t="s">
        <v>747</v>
      </c>
      <c r="AF121" t="s">
        <v>748</v>
      </c>
      <c r="AG121" t="s">
        <v>749</v>
      </c>
      <c r="AH121">
        <v>2</v>
      </c>
      <c r="AI121">
        <v>10</v>
      </c>
      <c r="AJ121">
        <v>1</v>
      </c>
      <c r="AK121" t="s">
        <v>51</v>
      </c>
      <c r="AL121" t="s">
        <v>51</v>
      </c>
      <c r="AM121" t="s">
        <v>750</v>
      </c>
      <c r="AN121" t="s">
        <v>51</v>
      </c>
      <c r="AO121" t="s">
        <v>751</v>
      </c>
      <c r="AP121" t="s">
        <v>51</v>
      </c>
      <c r="AQ121" t="s">
        <v>752</v>
      </c>
      <c r="AR121" t="s">
        <v>753</v>
      </c>
      <c r="AS121">
        <f t="shared" si="19"/>
        <v>4</v>
      </c>
      <c r="AT121">
        <f t="shared" si="20"/>
        <v>118</v>
      </c>
      <c r="AU121">
        <f t="shared" si="21"/>
        <v>68</v>
      </c>
      <c r="AV121">
        <f t="shared" si="22"/>
        <v>86</v>
      </c>
      <c r="AW121">
        <f t="shared" si="23"/>
        <v>34</v>
      </c>
      <c r="AX121">
        <f t="shared" si="24"/>
        <v>61</v>
      </c>
      <c r="AY121">
        <f t="shared" si="25"/>
        <v>54</v>
      </c>
      <c r="AZ121">
        <f t="shared" si="26"/>
        <v>52</v>
      </c>
      <c r="BA121">
        <f t="shared" si="27"/>
        <v>4</v>
      </c>
      <c r="BB121">
        <f t="shared" si="28"/>
        <v>2</v>
      </c>
      <c r="BC121">
        <f t="shared" si="29"/>
        <v>13</v>
      </c>
      <c r="BD121" t="str">
        <f t="shared" si="16"/>
        <v/>
      </c>
      <c r="BE121" t="str">
        <f t="shared" si="17"/>
        <v/>
      </c>
      <c r="BF121" t="str">
        <f t="shared" si="18"/>
        <v/>
      </c>
    </row>
    <row r="122" spans="1:58" x14ac:dyDescent="0.35">
      <c r="A122" t="s">
        <v>528</v>
      </c>
      <c r="B122" s="10" t="s">
        <v>529</v>
      </c>
      <c r="C122" t="s">
        <v>754</v>
      </c>
      <c r="D122" t="s">
        <v>501</v>
      </c>
      <c r="E122">
        <v>986</v>
      </c>
      <c r="F122" t="s">
        <v>502</v>
      </c>
      <c r="G122">
        <v>11325</v>
      </c>
      <c r="H122">
        <v>986</v>
      </c>
      <c r="I122">
        <v>25</v>
      </c>
      <c r="J122" t="s">
        <v>51</v>
      </c>
      <c r="K122" t="s">
        <v>51</v>
      </c>
      <c r="L122" t="s">
        <v>51</v>
      </c>
      <c r="M122" t="s">
        <v>51</v>
      </c>
      <c r="N122" t="s">
        <v>51</v>
      </c>
      <c r="O122" t="s">
        <v>51</v>
      </c>
      <c r="P122" t="s">
        <v>51</v>
      </c>
      <c r="Q122" t="s">
        <v>51</v>
      </c>
      <c r="R122" t="s">
        <v>51</v>
      </c>
      <c r="S122" t="s">
        <v>51</v>
      </c>
      <c r="T122" t="s">
        <v>51</v>
      </c>
      <c r="U122" t="s">
        <v>51</v>
      </c>
      <c r="V122" t="s">
        <v>755</v>
      </c>
      <c r="W122" t="s">
        <v>755</v>
      </c>
      <c r="X122" t="s">
        <v>755</v>
      </c>
      <c r="Y122" t="s">
        <v>755</v>
      </c>
      <c r="Z122" t="s">
        <v>51</v>
      </c>
      <c r="AA122" t="s">
        <v>51</v>
      </c>
      <c r="AB122" t="s">
        <v>51</v>
      </c>
      <c r="AC122" t="s">
        <v>755</v>
      </c>
      <c r="AD122" t="s">
        <v>51</v>
      </c>
      <c r="AE122" t="s">
        <v>756</v>
      </c>
      <c r="AF122" t="s">
        <v>757</v>
      </c>
      <c r="AG122" t="s">
        <v>758</v>
      </c>
      <c r="AH122">
        <v>0</v>
      </c>
      <c r="AI122">
        <v>1</v>
      </c>
      <c r="AJ122">
        <v>0</v>
      </c>
      <c r="AK122" t="s">
        <v>51</v>
      </c>
      <c r="AL122" t="s">
        <v>51</v>
      </c>
      <c r="AM122" t="s">
        <v>759</v>
      </c>
      <c r="AN122" t="s">
        <v>51</v>
      </c>
      <c r="AO122" t="s">
        <v>760</v>
      </c>
      <c r="AP122" t="s">
        <v>51</v>
      </c>
      <c r="AQ122" t="s">
        <v>761</v>
      </c>
      <c r="AR122" t="s">
        <v>83</v>
      </c>
      <c r="AS122">
        <f t="shared" si="19"/>
        <v>13</v>
      </c>
      <c r="AT122">
        <f t="shared" si="20"/>
        <v>13</v>
      </c>
      <c r="AU122">
        <f t="shared" si="21"/>
        <v>13</v>
      </c>
      <c r="AV122">
        <f t="shared" si="22"/>
        <v>13</v>
      </c>
      <c r="AW122">
        <f t="shared" si="23"/>
        <v>4</v>
      </c>
      <c r="AX122">
        <f t="shared" si="24"/>
        <v>4</v>
      </c>
      <c r="AY122">
        <f t="shared" si="25"/>
        <v>4</v>
      </c>
      <c r="AZ122">
        <f t="shared" si="26"/>
        <v>13</v>
      </c>
      <c r="BA122">
        <f t="shared" si="27"/>
        <v>4</v>
      </c>
      <c r="BB122">
        <f t="shared" si="28"/>
        <v>4</v>
      </c>
      <c r="BC122">
        <f t="shared" si="29"/>
        <v>1</v>
      </c>
      <c r="BD122" t="str">
        <f t="shared" si="16"/>
        <v/>
      </c>
      <c r="BE122" t="str">
        <f t="shared" si="17"/>
        <v/>
      </c>
      <c r="BF122" t="str">
        <f t="shared" si="18"/>
        <v/>
      </c>
    </row>
    <row r="123" spans="1:58" hidden="1" x14ac:dyDescent="0.35">
      <c r="A123" t="s">
        <v>762</v>
      </c>
      <c r="B123" s="10" t="s">
        <v>763</v>
      </c>
      <c r="C123" t="s">
        <v>764</v>
      </c>
      <c r="D123" t="s">
        <v>501</v>
      </c>
      <c r="E123">
        <v>720</v>
      </c>
      <c r="F123" t="s">
        <v>502</v>
      </c>
      <c r="G123">
        <v>11326</v>
      </c>
      <c r="H123">
        <v>720</v>
      </c>
      <c r="I123">
        <v>25</v>
      </c>
      <c r="J123" t="s">
        <v>51</v>
      </c>
      <c r="K123" t="s">
        <v>51</v>
      </c>
      <c r="L123" t="s">
        <v>51</v>
      </c>
      <c r="M123" t="s">
        <v>51</v>
      </c>
      <c r="N123" t="s">
        <v>51</v>
      </c>
      <c r="O123" t="s">
        <v>51</v>
      </c>
      <c r="P123" t="s">
        <v>51</v>
      </c>
      <c r="Q123" t="s">
        <v>51</v>
      </c>
      <c r="R123" t="s">
        <v>51</v>
      </c>
      <c r="S123" t="s">
        <v>51</v>
      </c>
      <c r="T123" t="s">
        <v>51</v>
      </c>
      <c r="U123" t="s">
        <v>51</v>
      </c>
      <c r="V123" t="s">
        <v>51</v>
      </c>
      <c r="W123" t="s">
        <v>51</v>
      </c>
      <c r="X123" t="s">
        <v>51</v>
      </c>
      <c r="Y123" t="s">
        <v>51</v>
      </c>
      <c r="Z123" t="s">
        <v>51</v>
      </c>
      <c r="AA123" t="s">
        <v>51</v>
      </c>
      <c r="AB123" t="s">
        <v>51</v>
      </c>
      <c r="AC123" t="s">
        <v>51</v>
      </c>
      <c r="AD123" t="s">
        <v>51</v>
      </c>
      <c r="AE123" t="s">
        <v>51</v>
      </c>
      <c r="AF123" t="s">
        <v>51</v>
      </c>
      <c r="AG123" t="s">
        <v>51</v>
      </c>
      <c r="AH123" t="s">
        <v>51</v>
      </c>
      <c r="AI123" t="s">
        <v>51</v>
      </c>
      <c r="AJ123" t="s">
        <v>51</v>
      </c>
      <c r="AK123" t="s">
        <v>51</v>
      </c>
      <c r="AL123" t="s">
        <v>51</v>
      </c>
      <c r="AM123" t="s">
        <v>51</v>
      </c>
      <c r="AN123" t="s">
        <v>51</v>
      </c>
      <c r="AO123" t="s">
        <v>51</v>
      </c>
      <c r="AP123" t="s">
        <v>51</v>
      </c>
      <c r="AQ123" t="s">
        <v>51</v>
      </c>
      <c r="AR123" t="s">
        <v>51</v>
      </c>
      <c r="AS123">
        <f t="shared" si="19"/>
        <v>4</v>
      </c>
      <c r="AT123">
        <f t="shared" si="20"/>
        <v>4</v>
      </c>
      <c r="AU123">
        <f t="shared" si="21"/>
        <v>4</v>
      </c>
      <c r="AV123">
        <f t="shared" si="22"/>
        <v>4</v>
      </c>
      <c r="AW123">
        <f t="shared" si="23"/>
        <v>4</v>
      </c>
      <c r="AX123">
        <f t="shared" si="24"/>
        <v>4</v>
      </c>
      <c r="AY123">
        <f t="shared" si="25"/>
        <v>4</v>
      </c>
      <c r="AZ123">
        <f t="shared" si="26"/>
        <v>4</v>
      </c>
      <c r="BA123">
        <f t="shared" si="27"/>
        <v>4</v>
      </c>
      <c r="BB123">
        <f t="shared" si="28"/>
        <v>9</v>
      </c>
      <c r="BC123">
        <f t="shared" si="29"/>
        <v>0</v>
      </c>
      <c r="BD123" t="str">
        <f t="shared" si="16"/>
        <v/>
      </c>
      <c r="BE123" t="str">
        <f t="shared" si="17"/>
        <v/>
      </c>
      <c r="BF123" t="str">
        <f t="shared" si="18"/>
        <v/>
      </c>
    </row>
    <row r="124" spans="1:58" hidden="1" x14ac:dyDescent="0.35">
      <c r="A124" t="s">
        <v>91</v>
      </c>
      <c r="B124" s="10" t="s">
        <v>92</v>
      </c>
      <c r="C124" t="s">
        <v>765</v>
      </c>
      <c r="D124" t="s">
        <v>501</v>
      </c>
      <c r="E124">
        <v>978</v>
      </c>
      <c r="F124" t="s">
        <v>90</v>
      </c>
      <c r="G124">
        <v>11327</v>
      </c>
      <c r="H124">
        <v>978</v>
      </c>
      <c r="I124">
        <v>25</v>
      </c>
      <c r="J124" t="s">
        <v>51</v>
      </c>
      <c r="K124" t="s">
        <v>51</v>
      </c>
      <c r="L124" t="s">
        <v>51</v>
      </c>
      <c r="M124" t="s">
        <v>51</v>
      </c>
      <c r="N124" t="s">
        <v>51</v>
      </c>
      <c r="O124" t="s">
        <v>51</v>
      </c>
      <c r="P124" t="s">
        <v>51</v>
      </c>
      <c r="Q124" t="s">
        <v>51</v>
      </c>
      <c r="R124" t="s">
        <v>51</v>
      </c>
      <c r="S124" t="s">
        <v>51</v>
      </c>
      <c r="T124" t="s">
        <v>51</v>
      </c>
      <c r="U124" t="s">
        <v>51</v>
      </c>
      <c r="V124" t="s">
        <v>51</v>
      </c>
      <c r="W124" t="s">
        <v>51</v>
      </c>
      <c r="X124" t="s">
        <v>51</v>
      </c>
      <c r="Y124" t="s">
        <v>51</v>
      </c>
      <c r="Z124" t="s">
        <v>51</v>
      </c>
      <c r="AA124" t="s">
        <v>51</v>
      </c>
      <c r="AB124" t="s">
        <v>51</v>
      </c>
      <c r="AC124" t="s">
        <v>51</v>
      </c>
      <c r="AD124" t="s">
        <v>51</v>
      </c>
      <c r="AE124" t="s">
        <v>51</v>
      </c>
      <c r="AF124" t="s">
        <v>51</v>
      </c>
      <c r="AG124" t="s">
        <v>51</v>
      </c>
      <c r="AH124" t="s">
        <v>51</v>
      </c>
      <c r="AI124" t="s">
        <v>51</v>
      </c>
      <c r="AJ124" t="s">
        <v>51</v>
      </c>
      <c r="AK124" t="s">
        <v>51</v>
      </c>
      <c r="AL124" t="s">
        <v>51</v>
      </c>
      <c r="AM124" t="s">
        <v>51</v>
      </c>
      <c r="AN124" t="s">
        <v>51</v>
      </c>
      <c r="AO124" t="s">
        <v>51</v>
      </c>
      <c r="AP124" t="s">
        <v>51</v>
      </c>
      <c r="AQ124" t="s">
        <v>51</v>
      </c>
      <c r="AR124" t="s">
        <v>51</v>
      </c>
      <c r="AS124">
        <f t="shared" si="19"/>
        <v>4</v>
      </c>
      <c r="AT124">
        <f t="shared" si="20"/>
        <v>4</v>
      </c>
      <c r="AU124">
        <f t="shared" si="21"/>
        <v>4</v>
      </c>
      <c r="AV124">
        <f t="shared" si="22"/>
        <v>4</v>
      </c>
      <c r="AW124">
        <f t="shared" si="23"/>
        <v>4</v>
      </c>
      <c r="AX124">
        <f t="shared" si="24"/>
        <v>4</v>
      </c>
      <c r="AY124">
        <f t="shared" si="25"/>
        <v>4</v>
      </c>
      <c r="AZ124">
        <f t="shared" si="26"/>
        <v>4</v>
      </c>
      <c r="BA124">
        <f t="shared" si="27"/>
        <v>4</v>
      </c>
      <c r="BB124">
        <f t="shared" si="28"/>
        <v>9</v>
      </c>
      <c r="BC124">
        <f t="shared" si="29"/>
        <v>0</v>
      </c>
      <c r="BD124" t="str">
        <f t="shared" si="16"/>
        <v/>
      </c>
      <c r="BE124" t="str">
        <f t="shared" si="17"/>
        <v/>
      </c>
      <c r="BF124" t="str">
        <f t="shared" si="18"/>
        <v/>
      </c>
    </row>
    <row r="125" spans="1:58" x14ac:dyDescent="0.35">
      <c r="A125" t="s">
        <v>766</v>
      </c>
      <c r="B125" s="10" t="s">
        <v>767</v>
      </c>
      <c r="C125" t="s">
        <v>768</v>
      </c>
      <c r="D125" t="s">
        <v>464</v>
      </c>
      <c r="E125">
        <v>276</v>
      </c>
      <c r="F125" t="s">
        <v>90</v>
      </c>
      <c r="G125">
        <v>11328</v>
      </c>
      <c r="H125">
        <v>276</v>
      </c>
      <c r="I125">
        <v>25</v>
      </c>
      <c r="J125" t="s">
        <v>51</v>
      </c>
      <c r="K125" t="s">
        <v>51</v>
      </c>
      <c r="L125" t="s">
        <v>51</v>
      </c>
      <c r="M125" t="s">
        <v>51</v>
      </c>
      <c r="N125" t="s">
        <v>51</v>
      </c>
      <c r="O125" t="s">
        <v>51</v>
      </c>
      <c r="P125" t="s">
        <v>51</v>
      </c>
      <c r="Q125" t="s">
        <v>51</v>
      </c>
      <c r="R125" t="s">
        <v>51</v>
      </c>
      <c r="S125" t="s">
        <v>51</v>
      </c>
      <c r="T125" t="s">
        <v>51</v>
      </c>
      <c r="U125" t="s">
        <v>51</v>
      </c>
      <c r="V125" t="s">
        <v>769</v>
      </c>
      <c r="W125" t="s">
        <v>770</v>
      </c>
      <c r="X125" t="s">
        <v>94</v>
      </c>
      <c r="Y125" t="s">
        <v>94</v>
      </c>
      <c r="Z125" t="s">
        <v>94</v>
      </c>
      <c r="AA125" t="s">
        <v>94</v>
      </c>
      <c r="AB125" t="s">
        <v>94</v>
      </c>
      <c r="AC125" t="s">
        <v>94</v>
      </c>
      <c r="AD125" t="s">
        <v>94</v>
      </c>
      <c r="AE125" t="s">
        <v>771</v>
      </c>
      <c r="AF125" t="s">
        <v>772</v>
      </c>
      <c r="AG125" t="s">
        <v>773</v>
      </c>
      <c r="AH125">
        <v>0</v>
      </c>
      <c r="AI125">
        <v>14</v>
      </c>
      <c r="AJ125">
        <v>10</v>
      </c>
      <c r="AK125" t="s">
        <v>51</v>
      </c>
      <c r="AL125" t="s">
        <v>51</v>
      </c>
      <c r="AM125" t="s">
        <v>774</v>
      </c>
      <c r="AN125" t="s">
        <v>51</v>
      </c>
      <c r="AO125" t="s">
        <v>775</v>
      </c>
      <c r="AP125">
        <v>73</v>
      </c>
      <c r="AQ125" t="s">
        <v>776</v>
      </c>
      <c r="AR125" t="s">
        <v>65</v>
      </c>
      <c r="AS125">
        <f t="shared" si="19"/>
        <v>10</v>
      </c>
      <c r="AT125">
        <f t="shared" si="20"/>
        <v>84</v>
      </c>
      <c r="AU125">
        <f t="shared" si="21"/>
        <v>3</v>
      </c>
      <c r="AV125">
        <f t="shared" si="22"/>
        <v>3</v>
      </c>
      <c r="AW125">
        <f t="shared" si="23"/>
        <v>3</v>
      </c>
      <c r="AX125">
        <f t="shared" si="24"/>
        <v>3</v>
      </c>
      <c r="AY125">
        <f t="shared" si="25"/>
        <v>3</v>
      </c>
      <c r="AZ125">
        <f t="shared" si="26"/>
        <v>3</v>
      </c>
      <c r="BA125">
        <f t="shared" si="27"/>
        <v>3</v>
      </c>
      <c r="BB125">
        <f t="shared" si="28"/>
        <v>0</v>
      </c>
      <c r="BC125">
        <f t="shared" si="29"/>
        <v>24</v>
      </c>
      <c r="BD125">
        <f t="shared" si="16"/>
        <v>0</v>
      </c>
      <c r="BE125">
        <f t="shared" si="17"/>
        <v>0.19178082191780821</v>
      </c>
      <c r="BF125">
        <f t="shared" si="18"/>
        <v>0.13698630136986301</v>
      </c>
    </row>
    <row r="126" spans="1:58" hidden="1" x14ac:dyDescent="0.35">
      <c r="A126" t="s">
        <v>369</v>
      </c>
      <c r="B126" s="10" t="s">
        <v>370</v>
      </c>
      <c r="C126" t="s">
        <v>777</v>
      </c>
      <c r="D126" t="s">
        <v>464</v>
      </c>
      <c r="E126">
        <v>471</v>
      </c>
      <c r="F126" t="s">
        <v>86</v>
      </c>
      <c r="G126">
        <v>11329</v>
      </c>
      <c r="H126">
        <v>471</v>
      </c>
      <c r="I126">
        <v>25</v>
      </c>
      <c r="J126" t="s">
        <v>51</v>
      </c>
      <c r="K126" t="s">
        <v>51</v>
      </c>
      <c r="L126" t="s">
        <v>51</v>
      </c>
      <c r="M126" t="s">
        <v>51</v>
      </c>
      <c r="N126" t="s">
        <v>51</v>
      </c>
      <c r="O126" t="s">
        <v>51</v>
      </c>
      <c r="P126" t="s">
        <v>51</v>
      </c>
      <c r="Q126" t="s">
        <v>51</v>
      </c>
      <c r="R126" t="s">
        <v>51</v>
      </c>
      <c r="S126" t="s">
        <v>51</v>
      </c>
      <c r="T126" t="s">
        <v>51</v>
      </c>
      <c r="U126" t="s">
        <v>51</v>
      </c>
      <c r="V126" t="s">
        <v>51</v>
      </c>
      <c r="W126" t="s">
        <v>51</v>
      </c>
      <c r="X126" t="s">
        <v>51</v>
      </c>
      <c r="Y126" t="s">
        <v>51</v>
      </c>
      <c r="Z126" t="s">
        <v>51</v>
      </c>
      <c r="AA126" t="s">
        <v>51</v>
      </c>
      <c r="AB126" t="s">
        <v>51</v>
      </c>
      <c r="AC126" t="s">
        <v>51</v>
      </c>
      <c r="AD126" t="s">
        <v>51</v>
      </c>
      <c r="AE126" t="s">
        <v>51</v>
      </c>
      <c r="AF126" t="s">
        <v>51</v>
      </c>
      <c r="AG126" t="s">
        <v>51</v>
      </c>
      <c r="AH126" t="s">
        <v>51</v>
      </c>
      <c r="AI126" t="s">
        <v>51</v>
      </c>
      <c r="AJ126" t="s">
        <v>51</v>
      </c>
      <c r="AK126" t="s">
        <v>51</v>
      </c>
      <c r="AL126" t="s">
        <v>51</v>
      </c>
      <c r="AM126" t="s">
        <v>51</v>
      </c>
      <c r="AN126" t="s">
        <v>51</v>
      </c>
      <c r="AO126" t="s">
        <v>51</v>
      </c>
      <c r="AP126" t="s">
        <v>51</v>
      </c>
      <c r="AQ126" t="s">
        <v>51</v>
      </c>
      <c r="AR126" t="s">
        <v>51</v>
      </c>
      <c r="AS126">
        <f t="shared" si="19"/>
        <v>4</v>
      </c>
      <c r="AT126">
        <f t="shared" si="20"/>
        <v>4</v>
      </c>
      <c r="AU126">
        <f t="shared" si="21"/>
        <v>4</v>
      </c>
      <c r="AV126">
        <f t="shared" si="22"/>
        <v>4</v>
      </c>
      <c r="AW126">
        <f t="shared" si="23"/>
        <v>4</v>
      </c>
      <c r="AX126">
        <f t="shared" si="24"/>
        <v>4</v>
      </c>
      <c r="AY126">
        <f t="shared" si="25"/>
        <v>4</v>
      </c>
      <c r="AZ126">
        <f t="shared" si="26"/>
        <v>4</v>
      </c>
      <c r="BA126">
        <f t="shared" si="27"/>
        <v>4</v>
      </c>
      <c r="BB126">
        <f t="shared" si="28"/>
        <v>9</v>
      </c>
      <c r="BC126">
        <f t="shared" si="29"/>
        <v>0</v>
      </c>
      <c r="BD126" t="str">
        <f t="shared" si="16"/>
        <v/>
      </c>
      <c r="BE126" t="str">
        <f t="shared" si="17"/>
        <v/>
      </c>
      <c r="BF126" t="str">
        <f t="shared" si="18"/>
        <v/>
      </c>
    </row>
    <row r="127" spans="1:58" x14ac:dyDescent="0.35">
      <c r="A127" t="s">
        <v>211</v>
      </c>
      <c r="B127" s="10" t="s">
        <v>212</v>
      </c>
      <c r="C127" t="s">
        <v>778</v>
      </c>
      <c r="D127" t="s">
        <v>501</v>
      </c>
      <c r="E127">
        <v>745</v>
      </c>
      <c r="F127" t="s">
        <v>502</v>
      </c>
      <c r="G127">
        <v>11330</v>
      </c>
      <c r="H127">
        <v>745</v>
      </c>
      <c r="I127">
        <v>25</v>
      </c>
      <c r="J127" t="s">
        <v>51</v>
      </c>
      <c r="K127" t="s">
        <v>51</v>
      </c>
      <c r="L127" t="s">
        <v>51</v>
      </c>
      <c r="M127" t="s">
        <v>51</v>
      </c>
      <c r="N127" t="s">
        <v>51</v>
      </c>
      <c r="O127" t="s">
        <v>51</v>
      </c>
      <c r="P127" t="s">
        <v>51</v>
      </c>
      <c r="Q127" t="s">
        <v>51</v>
      </c>
      <c r="R127" t="s">
        <v>51</v>
      </c>
      <c r="S127" t="s">
        <v>51</v>
      </c>
      <c r="T127" t="s">
        <v>51</v>
      </c>
      <c r="U127" t="s">
        <v>51</v>
      </c>
      <c r="V127" t="s">
        <v>779</v>
      </c>
      <c r="W127" t="s">
        <v>780</v>
      </c>
      <c r="X127" t="s">
        <v>781</v>
      </c>
      <c r="Y127" t="s">
        <v>51</v>
      </c>
      <c r="Z127" t="s">
        <v>782</v>
      </c>
      <c r="AA127" t="s">
        <v>51</v>
      </c>
      <c r="AB127" t="s">
        <v>783</v>
      </c>
      <c r="AC127" t="s">
        <v>51</v>
      </c>
      <c r="AD127" t="s">
        <v>51</v>
      </c>
      <c r="AE127" t="s">
        <v>784</v>
      </c>
      <c r="AF127" t="s">
        <v>785</v>
      </c>
      <c r="AG127" t="s">
        <v>786</v>
      </c>
      <c r="AH127">
        <v>0</v>
      </c>
      <c r="AI127">
        <v>1</v>
      </c>
      <c r="AJ127">
        <v>2</v>
      </c>
      <c r="AK127" t="s">
        <v>51</v>
      </c>
      <c r="AL127" t="s">
        <v>51</v>
      </c>
      <c r="AM127" t="s">
        <v>787</v>
      </c>
      <c r="AN127" t="s">
        <v>51</v>
      </c>
      <c r="AO127" t="s">
        <v>788</v>
      </c>
      <c r="AP127" t="s">
        <v>51</v>
      </c>
      <c r="AQ127" t="s">
        <v>223</v>
      </c>
      <c r="AR127" t="s">
        <v>119</v>
      </c>
      <c r="AS127">
        <f t="shared" si="19"/>
        <v>169</v>
      </c>
      <c r="AT127">
        <f t="shared" si="20"/>
        <v>113</v>
      </c>
      <c r="AU127">
        <f t="shared" si="21"/>
        <v>120</v>
      </c>
      <c r="AV127">
        <f t="shared" si="22"/>
        <v>4</v>
      </c>
      <c r="AW127">
        <f t="shared" si="23"/>
        <v>143</v>
      </c>
      <c r="AX127">
        <f t="shared" si="24"/>
        <v>4</v>
      </c>
      <c r="AY127">
        <f t="shared" si="25"/>
        <v>128</v>
      </c>
      <c r="AZ127">
        <f t="shared" si="26"/>
        <v>4</v>
      </c>
      <c r="BA127">
        <f t="shared" si="27"/>
        <v>4</v>
      </c>
      <c r="BB127">
        <f t="shared" si="28"/>
        <v>4</v>
      </c>
      <c r="BC127">
        <f t="shared" si="29"/>
        <v>3</v>
      </c>
      <c r="BD127" t="str">
        <f t="shared" si="16"/>
        <v/>
      </c>
      <c r="BE127" t="str">
        <f t="shared" si="17"/>
        <v/>
      </c>
      <c r="BF127" t="str">
        <f t="shared" si="18"/>
        <v/>
      </c>
    </row>
    <row r="128" spans="1:58" x14ac:dyDescent="0.35">
      <c r="A128" t="s">
        <v>789</v>
      </c>
      <c r="B128" s="10" t="s">
        <v>790</v>
      </c>
      <c r="C128" t="s">
        <v>791</v>
      </c>
      <c r="D128" t="s">
        <v>501</v>
      </c>
      <c r="E128">
        <v>563</v>
      </c>
      <c r="F128" t="s">
        <v>502</v>
      </c>
      <c r="G128">
        <v>11331</v>
      </c>
      <c r="H128">
        <v>563</v>
      </c>
      <c r="I128">
        <v>25</v>
      </c>
      <c r="J128" t="s">
        <v>51</v>
      </c>
      <c r="K128" t="s">
        <v>51</v>
      </c>
      <c r="L128" t="s">
        <v>51</v>
      </c>
      <c r="M128" t="s">
        <v>51</v>
      </c>
      <c r="N128" t="s">
        <v>51</v>
      </c>
      <c r="O128" t="s">
        <v>51</v>
      </c>
      <c r="P128" t="s">
        <v>51</v>
      </c>
      <c r="Q128" t="s">
        <v>51</v>
      </c>
      <c r="R128" t="s">
        <v>51</v>
      </c>
      <c r="S128" t="s">
        <v>51</v>
      </c>
      <c r="T128" t="s">
        <v>51</v>
      </c>
      <c r="U128" t="s">
        <v>51</v>
      </c>
      <c r="V128" t="s">
        <v>299</v>
      </c>
      <c r="W128" t="s">
        <v>792</v>
      </c>
      <c r="X128" t="s">
        <v>793</v>
      </c>
      <c r="Y128" t="s">
        <v>794</v>
      </c>
      <c r="Z128" t="s">
        <v>795</v>
      </c>
      <c r="AA128" t="s">
        <v>796</v>
      </c>
      <c r="AB128" t="s">
        <v>797</v>
      </c>
      <c r="AC128" t="s">
        <v>798</v>
      </c>
      <c r="AD128" t="s">
        <v>299</v>
      </c>
      <c r="AE128" t="s">
        <v>799</v>
      </c>
      <c r="AF128" t="s">
        <v>800</v>
      </c>
      <c r="AG128" t="s">
        <v>801</v>
      </c>
      <c r="AH128">
        <v>2</v>
      </c>
      <c r="AI128">
        <v>4</v>
      </c>
      <c r="AJ128">
        <v>4</v>
      </c>
      <c r="AK128" t="s">
        <v>299</v>
      </c>
      <c r="AL128" t="s">
        <v>51</v>
      </c>
      <c r="AM128" t="s">
        <v>802</v>
      </c>
      <c r="AN128" t="s">
        <v>51</v>
      </c>
      <c r="AO128" t="s">
        <v>803</v>
      </c>
      <c r="AP128" t="s">
        <v>51</v>
      </c>
      <c r="AQ128" t="s">
        <v>804</v>
      </c>
      <c r="AR128" t="s">
        <v>805</v>
      </c>
      <c r="AS128">
        <f t="shared" si="19"/>
        <v>3</v>
      </c>
      <c r="AT128">
        <f t="shared" si="20"/>
        <v>255</v>
      </c>
      <c r="AU128">
        <f t="shared" si="21"/>
        <v>175</v>
      </c>
      <c r="AV128">
        <f t="shared" si="22"/>
        <v>231</v>
      </c>
      <c r="AW128">
        <f t="shared" si="23"/>
        <v>210</v>
      </c>
      <c r="AX128">
        <f t="shared" si="24"/>
        <v>129</v>
      </c>
      <c r="AY128">
        <f t="shared" si="25"/>
        <v>238</v>
      </c>
      <c r="AZ128">
        <f t="shared" si="26"/>
        <v>224</v>
      </c>
      <c r="BA128">
        <f t="shared" si="27"/>
        <v>3</v>
      </c>
      <c r="BB128">
        <f t="shared" si="28"/>
        <v>0</v>
      </c>
      <c r="BC128">
        <f t="shared" si="29"/>
        <v>10</v>
      </c>
      <c r="BD128" t="str">
        <f t="shared" si="16"/>
        <v/>
      </c>
      <c r="BE128" t="str">
        <f t="shared" si="17"/>
        <v/>
      </c>
      <c r="BF128" t="str">
        <f t="shared" si="18"/>
        <v/>
      </c>
    </row>
    <row r="129" spans="1:58" x14ac:dyDescent="0.35">
      <c r="A129" t="s">
        <v>225</v>
      </c>
      <c r="B129" s="10" t="s">
        <v>226</v>
      </c>
      <c r="C129" t="s">
        <v>806</v>
      </c>
      <c r="D129" t="s">
        <v>85</v>
      </c>
      <c r="E129">
        <v>221</v>
      </c>
      <c r="F129" t="s">
        <v>90</v>
      </c>
      <c r="G129">
        <v>11332</v>
      </c>
      <c r="H129">
        <v>221</v>
      </c>
      <c r="I129">
        <v>25</v>
      </c>
      <c r="J129" t="s">
        <v>51</v>
      </c>
      <c r="K129" t="s">
        <v>51</v>
      </c>
      <c r="L129" t="s">
        <v>51</v>
      </c>
      <c r="M129" t="s">
        <v>51</v>
      </c>
      <c r="N129" t="s">
        <v>51</v>
      </c>
      <c r="O129" t="s">
        <v>51</v>
      </c>
      <c r="P129" t="s">
        <v>51</v>
      </c>
      <c r="Q129" t="s">
        <v>51</v>
      </c>
      <c r="R129" t="s">
        <v>51</v>
      </c>
      <c r="S129" t="s">
        <v>51</v>
      </c>
      <c r="T129" t="s">
        <v>51</v>
      </c>
      <c r="U129" t="s">
        <v>51</v>
      </c>
      <c r="V129" t="s">
        <v>157</v>
      </c>
      <c r="W129" t="s">
        <v>807</v>
      </c>
      <c r="X129" t="s">
        <v>808</v>
      </c>
      <c r="Y129" t="s">
        <v>809</v>
      </c>
      <c r="Z129" t="s">
        <v>810</v>
      </c>
      <c r="AA129" t="s">
        <v>811</v>
      </c>
      <c r="AB129" t="s">
        <v>812</v>
      </c>
      <c r="AC129" t="s">
        <v>157</v>
      </c>
      <c r="AD129" t="s">
        <v>813</v>
      </c>
      <c r="AE129" t="s">
        <v>814</v>
      </c>
      <c r="AF129" t="s">
        <v>815</v>
      </c>
      <c r="AG129" t="s">
        <v>816</v>
      </c>
      <c r="AH129">
        <v>0</v>
      </c>
      <c r="AI129">
        <v>1</v>
      </c>
      <c r="AJ129">
        <v>3</v>
      </c>
      <c r="AK129" t="s">
        <v>817</v>
      </c>
      <c r="AL129" t="s">
        <v>51</v>
      </c>
      <c r="AM129" t="s">
        <v>818</v>
      </c>
      <c r="AN129" t="s">
        <v>51</v>
      </c>
      <c r="AO129" t="s">
        <v>819</v>
      </c>
      <c r="AP129">
        <v>20</v>
      </c>
      <c r="AQ129" t="s">
        <v>820</v>
      </c>
      <c r="AR129" t="s">
        <v>83</v>
      </c>
      <c r="AS129">
        <f t="shared" si="19"/>
        <v>2</v>
      </c>
      <c r="AT129">
        <f t="shared" si="20"/>
        <v>175</v>
      </c>
      <c r="AU129">
        <f t="shared" si="21"/>
        <v>183</v>
      </c>
      <c r="AV129">
        <f t="shared" si="22"/>
        <v>211</v>
      </c>
      <c r="AW129">
        <f t="shared" si="23"/>
        <v>230</v>
      </c>
      <c r="AX129">
        <f t="shared" si="24"/>
        <v>170</v>
      </c>
      <c r="AY129">
        <f t="shared" si="25"/>
        <v>240</v>
      </c>
      <c r="AZ129">
        <f t="shared" si="26"/>
        <v>2</v>
      </c>
      <c r="BA129">
        <f t="shared" si="27"/>
        <v>206</v>
      </c>
      <c r="BB129">
        <f t="shared" si="28"/>
        <v>0</v>
      </c>
      <c r="BC129">
        <f t="shared" si="29"/>
        <v>4</v>
      </c>
      <c r="BD129">
        <f t="shared" si="16"/>
        <v>0</v>
      </c>
      <c r="BE129">
        <f t="shared" si="17"/>
        <v>0.05</v>
      </c>
      <c r="BF129">
        <f t="shared" si="18"/>
        <v>0.15</v>
      </c>
    </row>
    <row r="130" spans="1:58" hidden="1" x14ac:dyDescent="0.35">
      <c r="A130" t="s">
        <v>528</v>
      </c>
      <c r="B130" s="10" t="s">
        <v>529</v>
      </c>
      <c r="C130" t="s">
        <v>821</v>
      </c>
      <c r="D130" t="s">
        <v>501</v>
      </c>
      <c r="E130">
        <v>694</v>
      </c>
      <c r="F130" t="s">
        <v>502</v>
      </c>
      <c r="G130">
        <v>11333</v>
      </c>
      <c r="H130">
        <v>694</v>
      </c>
      <c r="I130">
        <v>25</v>
      </c>
      <c r="J130" t="s">
        <v>51</v>
      </c>
      <c r="K130" t="s">
        <v>51</v>
      </c>
      <c r="L130" t="s">
        <v>51</v>
      </c>
      <c r="M130" t="s">
        <v>51</v>
      </c>
      <c r="N130" t="s">
        <v>51</v>
      </c>
      <c r="O130" t="s">
        <v>51</v>
      </c>
      <c r="P130" t="s">
        <v>51</v>
      </c>
      <c r="Q130" t="s">
        <v>51</v>
      </c>
      <c r="R130" t="s">
        <v>51</v>
      </c>
      <c r="S130" t="s">
        <v>51</v>
      </c>
      <c r="T130" t="s">
        <v>51</v>
      </c>
      <c r="U130" t="s">
        <v>51</v>
      </c>
      <c r="V130" t="s">
        <v>51</v>
      </c>
      <c r="W130" t="s">
        <v>51</v>
      </c>
      <c r="X130" t="s">
        <v>51</v>
      </c>
      <c r="Y130" t="s">
        <v>51</v>
      </c>
      <c r="Z130" t="s">
        <v>51</v>
      </c>
      <c r="AA130" t="s">
        <v>51</v>
      </c>
      <c r="AB130" t="s">
        <v>51</v>
      </c>
      <c r="AC130" t="s">
        <v>51</v>
      </c>
      <c r="AD130" t="s">
        <v>51</v>
      </c>
      <c r="AE130" t="s">
        <v>51</v>
      </c>
      <c r="AF130" t="s">
        <v>51</v>
      </c>
      <c r="AG130" t="s">
        <v>51</v>
      </c>
      <c r="AH130" t="s">
        <v>51</v>
      </c>
      <c r="AI130" t="s">
        <v>51</v>
      </c>
      <c r="AJ130" t="s">
        <v>51</v>
      </c>
      <c r="AK130" t="s">
        <v>51</v>
      </c>
      <c r="AL130" t="s">
        <v>51</v>
      </c>
      <c r="AM130" t="s">
        <v>51</v>
      </c>
      <c r="AN130" t="s">
        <v>51</v>
      </c>
      <c r="AO130" t="s">
        <v>51</v>
      </c>
      <c r="AP130" t="s">
        <v>51</v>
      </c>
      <c r="AQ130" t="s">
        <v>51</v>
      </c>
      <c r="AR130" t="s">
        <v>51</v>
      </c>
      <c r="AS130">
        <f t="shared" si="19"/>
        <v>4</v>
      </c>
      <c r="AT130">
        <f t="shared" si="20"/>
        <v>4</v>
      </c>
      <c r="AU130">
        <f t="shared" si="21"/>
        <v>4</v>
      </c>
      <c r="AV130">
        <f t="shared" si="22"/>
        <v>4</v>
      </c>
      <c r="AW130">
        <f t="shared" si="23"/>
        <v>4</v>
      </c>
      <c r="AX130">
        <f t="shared" si="24"/>
        <v>4</v>
      </c>
      <c r="AY130">
        <f t="shared" si="25"/>
        <v>4</v>
      </c>
      <c r="AZ130">
        <f t="shared" si="26"/>
        <v>4</v>
      </c>
      <c r="BA130">
        <f t="shared" si="27"/>
        <v>4</v>
      </c>
      <c r="BB130">
        <f t="shared" si="28"/>
        <v>9</v>
      </c>
      <c r="BC130">
        <f t="shared" si="29"/>
        <v>0</v>
      </c>
      <c r="BD130" t="str">
        <f t="shared" si="16"/>
        <v/>
      </c>
      <c r="BE130" t="str">
        <f t="shared" si="17"/>
        <v/>
      </c>
      <c r="BF130" t="str">
        <f t="shared" si="18"/>
        <v/>
      </c>
    </row>
    <row r="131" spans="1:58" hidden="1" x14ac:dyDescent="0.35">
      <c r="A131" t="s">
        <v>518</v>
      </c>
      <c r="B131" s="10" t="s">
        <v>519</v>
      </c>
      <c r="C131" t="s">
        <v>822</v>
      </c>
      <c r="D131" t="s">
        <v>501</v>
      </c>
      <c r="E131">
        <v>939</v>
      </c>
      <c r="F131" t="s">
        <v>502</v>
      </c>
      <c r="G131">
        <v>11334</v>
      </c>
      <c r="H131">
        <v>939</v>
      </c>
      <c r="I131">
        <v>25</v>
      </c>
      <c r="J131" t="s">
        <v>51</v>
      </c>
      <c r="K131" t="s">
        <v>51</v>
      </c>
      <c r="L131" t="s">
        <v>51</v>
      </c>
      <c r="M131" t="s">
        <v>51</v>
      </c>
      <c r="N131" t="s">
        <v>51</v>
      </c>
      <c r="O131" t="s">
        <v>51</v>
      </c>
      <c r="P131" t="s">
        <v>51</v>
      </c>
      <c r="Q131" t="s">
        <v>51</v>
      </c>
      <c r="R131" t="s">
        <v>51</v>
      </c>
      <c r="S131" t="s">
        <v>51</v>
      </c>
      <c r="T131" t="s">
        <v>51</v>
      </c>
      <c r="U131" t="s">
        <v>51</v>
      </c>
      <c r="V131" t="s">
        <v>51</v>
      </c>
      <c r="W131" t="s">
        <v>51</v>
      </c>
      <c r="X131" t="s">
        <v>51</v>
      </c>
      <c r="Y131" t="s">
        <v>51</v>
      </c>
      <c r="Z131" t="s">
        <v>51</v>
      </c>
      <c r="AA131" t="s">
        <v>51</v>
      </c>
      <c r="AB131" t="s">
        <v>51</v>
      </c>
      <c r="AC131" t="s">
        <v>51</v>
      </c>
      <c r="AD131" t="s">
        <v>51</v>
      </c>
      <c r="AE131" t="s">
        <v>51</v>
      </c>
      <c r="AF131" t="s">
        <v>51</v>
      </c>
      <c r="AG131" t="s">
        <v>51</v>
      </c>
      <c r="AH131" t="s">
        <v>51</v>
      </c>
      <c r="AI131" t="s">
        <v>51</v>
      </c>
      <c r="AJ131" t="s">
        <v>51</v>
      </c>
      <c r="AK131" t="s">
        <v>51</v>
      </c>
      <c r="AL131" t="s">
        <v>51</v>
      </c>
      <c r="AM131" t="s">
        <v>51</v>
      </c>
      <c r="AN131" t="s">
        <v>51</v>
      </c>
      <c r="AO131" t="s">
        <v>51</v>
      </c>
      <c r="AP131" t="s">
        <v>51</v>
      </c>
      <c r="AQ131" t="s">
        <v>51</v>
      </c>
      <c r="AR131" t="s">
        <v>51</v>
      </c>
      <c r="AS131">
        <f t="shared" si="19"/>
        <v>4</v>
      </c>
      <c r="AT131">
        <f t="shared" si="20"/>
        <v>4</v>
      </c>
      <c r="AU131">
        <f t="shared" si="21"/>
        <v>4</v>
      </c>
      <c r="AV131">
        <f t="shared" si="22"/>
        <v>4</v>
      </c>
      <c r="AW131">
        <f t="shared" si="23"/>
        <v>4</v>
      </c>
      <c r="AX131">
        <f t="shared" si="24"/>
        <v>4</v>
      </c>
      <c r="AY131">
        <f t="shared" si="25"/>
        <v>4</v>
      </c>
      <c r="AZ131">
        <f t="shared" si="26"/>
        <v>4</v>
      </c>
      <c r="BA131">
        <f t="shared" si="27"/>
        <v>4</v>
      </c>
      <c r="BB131">
        <f t="shared" si="28"/>
        <v>9</v>
      </c>
      <c r="BC131">
        <f t="shared" si="29"/>
        <v>0</v>
      </c>
      <c r="BD131" t="str">
        <f t="shared" ref="BD131:BD194" si="30">IFERROR(AH131/$AP131,"")</f>
        <v/>
      </c>
      <c r="BE131" t="str">
        <f t="shared" ref="BE131:BE194" si="31">IFERROR(AI131/$AP131,"")</f>
        <v/>
      </c>
      <c r="BF131" t="str">
        <f t="shared" ref="BF131:BF194" si="32">IFERROR(AJ131/$AP131,"")</f>
        <v/>
      </c>
    </row>
    <row r="132" spans="1:58" x14ac:dyDescent="0.35">
      <c r="A132" t="s">
        <v>823</v>
      </c>
      <c r="B132" s="10" t="s">
        <v>824</v>
      </c>
      <c r="C132" t="s">
        <v>825</v>
      </c>
      <c r="D132" t="s">
        <v>501</v>
      </c>
      <c r="E132">
        <v>883</v>
      </c>
      <c r="F132" t="s">
        <v>502</v>
      </c>
      <c r="G132">
        <v>11335</v>
      </c>
      <c r="H132">
        <v>883</v>
      </c>
      <c r="I132">
        <v>25</v>
      </c>
      <c r="J132" t="s">
        <v>51</v>
      </c>
      <c r="K132" t="s">
        <v>51</v>
      </c>
      <c r="L132" t="s">
        <v>51</v>
      </c>
      <c r="M132" t="s">
        <v>51</v>
      </c>
      <c r="N132" t="s">
        <v>51</v>
      </c>
      <c r="O132" t="s">
        <v>51</v>
      </c>
      <c r="P132" t="s">
        <v>51</v>
      </c>
      <c r="Q132" t="s">
        <v>51</v>
      </c>
      <c r="R132" t="s">
        <v>51</v>
      </c>
      <c r="S132" t="s">
        <v>51</v>
      </c>
      <c r="T132" t="s">
        <v>51</v>
      </c>
      <c r="U132" t="s">
        <v>51</v>
      </c>
      <c r="V132" t="s">
        <v>826</v>
      </c>
      <c r="W132" t="s">
        <v>827</v>
      </c>
      <c r="X132" t="s">
        <v>828</v>
      </c>
      <c r="Y132" t="s">
        <v>829</v>
      </c>
      <c r="Z132" t="s">
        <v>830</v>
      </c>
      <c r="AA132" t="s">
        <v>126</v>
      </c>
      <c r="AB132" t="s">
        <v>126</v>
      </c>
      <c r="AC132" t="s">
        <v>831</v>
      </c>
      <c r="AD132" t="s">
        <v>51</v>
      </c>
      <c r="AE132" t="s">
        <v>832</v>
      </c>
      <c r="AF132" t="s">
        <v>833</v>
      </c>
      <c r="AG132" t="s">
        <v>834</v>
      </c>
      <c r="AH132">
        <v>0</v>
      </c>
      <c r="AI132">
        <v>0</v>
      </c>
      <c r="AJ132">
        <v>1</v>
      </c>
      <c r="AK132" t="s">
        <v>51</v>
      </c>
      <c r="AL132" t="s">
        <v>51</v>
      </c>
      <c r="AM132" t="s">
        <v>835</v>
      </c>
      <c r="AN132" t="s">
        <v>51</v>
      </c>
      <c r="AO132" t="s">
        <v>836</v>
      </c>
      <c r="AP132" t="s">
        <v>51</v>
      </c>
      <c r="AQ132" t="s">
        <v>837</v>
      </c>
      <c r="AR132" t="s">
        <v>119</v>
      </c>
      <c r="AS132">
        <f t="shared" si="19"/>
        <v>94</v>
      </c>
      <c r="AT132">
        <f t="shared" si="20"/>
        <v>205</v>
      </c>
      <c r="AU132">
        <f t="shared" si="21"/>
        <v>109</v>
      </c>
      <c r="AV132">
        <f t="shared" si="22"/>
        <v>122</v>
      </c>
      <c r="AW132">
        <f t="shared" si="23"/>
        <v>255</v>
      </c>
      <c r="AX132">
        <f t="shared" si="24"/>
        <v>2</v>
      </c>
      <c r="AY132">
        <f t="shared" si="25"/>
        <v>2</v>
      </c>
      <c r="AZ132">
        <f t="shared" si="26"/>
        <v>144</v>
      </c>
      <c r="BA132">
        <f t="shared" si="27"/>
        <v>4</v>
      </c>
      <c r="BB132">
        <f t="shared" si="28"/>
        <v>1</v>
      </c>
      <c r="BC132">
        <f t="shared" si="29"/>
        <v>1</v>
      </c>
      <c r="BD132" t="str">
        <f t="shared" si="30"/>
        <v/>
      </c>
      <c r="BE132" t="str">
        <f t="shared" si="31"/>
        <v/>
      </c>
      <c r="BF132" t="str">
        <f t="shared" si="32"/>
        <v/>
      </c>
    </row>
    <row r="133" spans="1:58" hidden="1" x14ac:dyDescent="0.35">
      <c r="A133" t="s">
        <v>838</v>
      </c>
      <c r="B133" s="10" t="s">
        <v>839</v>
      </c>
      <c r="C133" t="s">
        <v>840</v>
      </c>
      <c r="D133" t="s">
        <v>49</v>
      </c>
      <c r="E133">
        <v>433</v>
      </c>
      <c r="F133" t="s">
        <v>50</v>
      </c>
      <c r="G133">
        <v>11336</v>
      </c>
      <c r="H133">
        <v>433</v>
      </c>
      <c r="I133">
        <v>25</v>
      </c>
      <c r="J133" t="s">
        <v>51</v>
      </c>
      <c r="K133" t="s">
        <v>51</v>
      </c>
      <c r="L133" t="s">
        <v>51</v>
      </c>
      <c r="M133" t="s">
        <v>51</v>
      </c>
      <c r="N133" t="s">
        <v>51</v>
      </c>
      <c r="O133" t="s">
        <v>51</v>
      </c>
      <c r="P133" t="s">
        <v>51</v>
      </c>
      <c r="Q133" t="s">
        <v>51</v>
      </c>
      <c r="R133" t="s">
        <v>51</v>
      </c>
      <c r="S133" t="s">
        <v>51</v>
      </c>
      <c r="T133" t="s">
        <v>51</v>
      </c>
      <c r="U133" t="s">
        <v>51</v>
      </c>
      <c r="V133" t="s">
        <v>51</v>
      </c>
      <c r="W133" t="s">
        <v>51</v>
      </c>
      <c r="X133" t="s">
        <v>51</v>
      </c>
      <c r="Y133" t="s">
        <v>51</v>
      </c>
      <c r="Z133" t="s">
        <v>51</v>
      </c>
      <c r="AA133" t="s">
        <v>51</v>
      </c>
      <c r="AB133" t="s">
        <v>51</v>
      </c>
      <c r="AC133" t="s">
        <v>51</v>
      </c>
      <c r="AD133" t="s">
        <v>51</v>
      </c>
      <c r="AE133" t="s">
        <v>51</v>
      </c>
      <c r="AF133" t="s">
        <v>51</v>
      </c>
      <c r="AG133" t="s">
        <v>51</v>
      </c>
      <c r="AH133">
        <v>6</v>
      </c>
      <c r="AI133" t="s">
        <v>51</v>
      </c>
      <c r="AJ133">
        <v>18</v>
      </c>
      <c r="AK133" t="s">
        <v>51</v>
      </c>
      <c r="AL133" t="s">
        <v>51</v>
      </c>
      <c r="AM133" t="s">
        <v>51</v>
      </c>
      <c r="AN133" t="s">
        <v>51</v>
      </c>
      <c r="AO133" t="s">
        <v>841</v>
      </c>
      <c r="AP133">
        <v>115</v>
      </c>
      <c r="AQ133" t="s">
        <v>842</v>
      </c>
      <c r="AR133" t="s">
        <v>547</v>
      </c>
      <c r="AS133">
        <f t="shared" ref="AS133:AS196" si="33">LEN(V133)</f>
        <v>4</v>
      </c>
      <c r="AT133">
        <f t="shared" ref="AT133:AT196" si="34">LEN(W133)</f>
        <v>4</v>
      </c>
      <c r="AU133">
        <f t="shared" ref="AU133:AU196" si="35">LEN(X133)</f>
        <v>4</v>
      </c>
      <c r="AV133">
        <f t="shared" ref="AV133:AV196" si="36">LEN(Y133)</f>
        <v>4</v>
      </c>
      <c r="AW133">
        <f t="shared" ref="AW133:AW196" si="37">LEN(Z133)</f>
        <v>4</v>
      </c>
      <c r="AX133">
        <f t="shared" ref="AX133:AX196" si="38">LEN(AA133)</f>
        <v>4</v>
      </c>
      <c r="AY133">
        <f t="shared" ref="AY133:AY196" si="39">LEN(AB133)</f>
        <v>4</v>
      </c>
      <c r="AZ133">
        <f t="shared" ref="AZ133:AZ196" si="40">LEN(AC133)</f>
        <v>4</v>
      </c>
      <c r="BA133">
        <f t="shared" ref="BA133:BA196" si="41">LEN(AD133)</f>
        <v>4</v>
      </c>
      <c r="BB133">
        <f t="shared" ref="BB133:BB196" si="42">COUNTIFS(V133:AD133,"NULL")</f>
        <v>9</v>
      </c>
      <c r="BC133">
        <f t="shared" ref="BC133:BC196" si="43">SUM(AH133:AJ133)</f>
        <v>24</v>
      </c>
      <c r="BD133">
        <f t="shared" si="30"/>
        <v>5.2173913043478258E-2</v>
      </c>
      <c r="BE133" t="str">
        <f t="shared" si="31"/>
        <v/>
      </c>
      <c r="BF133">
        <f t="shared" si="32"/>
        <v>0.15652173913043479</v>
      </c>
    </row>
    <row r="134" spans="1:58" x14ac:dyDescent="0.35">
      <c r="A134" t="s">
        <v>412</v>
      </c>
      <c r="B134" s="10" t="s">
        <v>413</v>
      </c>
      <c r="C134" t="s">
        <v>843</v>
      </c>
      <c r="D134" t="s">
        <v>501</v>
      </c>
      <c r="E134">
        <v>511</v>
      </c>
      <c r="F134" t="s">
        <v>502</v>
      </c>
      <c r="G134">
        <v>11337</v>
      </c>
      <c r="H134">
        <v>511</v>
      </c>
      <c r="I134">
        <v>25</v>
      </c>
      <c r="J134" t="s">
        <v>51</v>
      </c>
      <c r="K134" t="s">
        <v>51</v>
      </c>
      <c r="L134" t="s">
        <v>51</v>
      </c>
      <c r="M134" t="s">
        <v>51</v>
      </c>
      <c r="N134" t="s">
        <v>51</v>
      </c>
      <c r="O134" t="s">
        <v>51</v>
      </c>
      <c r="P134" t="s">
        <v>51</v>
      </c>
      <c r="Q134" t="s">
        <v>51</v>
      </c>
      <c r="R134" t="s">
        <v>51</v>
      </c>
      <c r="S134" t="s">
        <v>51</v>
      </c>
      <c r="T134" t="s">
        <v>51</v>
      </c>
      <c r="U134" t="s">
        <v>51</v>
      </c>
      <c r="V134" t="s">
        <v>51</v>
      </c>
      <c r="W134" t="s">
        <v>51</v>
      </c>
      <c r="X134" t="s">
        <v>51</v>
      </c>
      <c r="Y134" t="s">
        <v>569</v>
      </c>
      <c r="Z134" t="s">
        <v>51</v>
      </c>
      <c r="AA134" t="s">
        <v>51</v>
      </c>
      <c r="AB134" t="s">
        <v>51</v>
      </c>
      <c r="AC134" t="s">
        <v>51</v>
      </c>
      <c r="AD134" t="s">
        <v>844</v>
      </c>
      <c r="AE134" t="s">
        <v>845</v>
      </c>
      <c r="AF134" t="s">
        <v>846</v>
      </c>
      <c r="AG134" t="s">
        <v>847</v>
      </c>
      <c r="AH134">
        <v>1</v>
      </c>
      <c r="AI134">
        <v>1</v>
      </c>
      <c r="AJ134">
        <v>0</v>
      </c>
      <c r="AK134" t="s">
        <v>51</v>
      </c>
      <c r="AL134" t="s">
        <v>51</v>
      </c>
      <c r="AM134" t="s">
        <v>848</v>
      </c>
      <c r="AN134" t="s">
        <v>51</v>
      </c>
      <c r="AO134" t="s">
        <v>849</v>
      </c>
      <c r="AP134" t="s">
        <v>51</v>
      </c>
      <c r="AQ134" t="s">
        <v>850</v>
      </c>
      <c r="AR134" t="s">
        <v>119</v>
      </c>
      <c r="AS134">
        <f t="shared" si="33"/>
        <v>4</v>
      </c>
      <c r="AT134">
        <f t="shared" si="34"/>
        <v>4</v>
      </c>
      <c r="AU134">
        <f t="shared" si="35"/>
        <v>4</v>
      </c>
      <c r="AV134">
        <f t="shared" si="36"/>
        <v>6</v>
      </c>
      <c r="AW134">
        <f t="shared" si="37"/>
        <v>4</v>
      </c>
      <c r="AX134">
        <f t="shared" si="38"/>
        <v>4</v>
      </c>
      <c r="AY134">
        <f t="shared" si="39"/>
        <v>4</v>
      </c>
      <c r="AZ134">
        <f t="shared" si="40"/>
        <v>4</v>
      </c>
      <c r="BA134">
        <f t="shared" si="41"/>
        <v>122</v>
      </c>
      <c r="BB134">
        <f t="shared" si="42"/>
        <v>7</v>
      </c>
      <c r="BC134">
        <f t="shared" si="43"/>
        <v>2</v>
      </c>
      <c r="BD134" t="str">
        <f t="shared" si="30"/>
        <v/>
      </c>
      <c r="BE134" t="str">
        <f t="shared" si="31"/>
        <v/>
      </c>
      <c r="BF134" t="str">
        <f t="shared" si="32"/>
        <v/>
      </c>
    </row>
    <row r="135" spans="1:58" hidden="1" x14ac:dyDescent="0.35">
      <c r="A135" t="s">
        <v>851</v>
      </c>
      <c r="B135" s="10" t="s">
        <v>852</v>
      </c>
      <c r="C135" t="s">
        <v>853</v>
      </c>
      <c r="D135" t="s">
        <v>85</v>
      </c>
      <c r="E135">
        <v>393</v>
      </c>
      <c r="F135" t="s">
        <v>90</v>
      </c>
      <c r="G135">
        <v>11338</v>
      </c>
      <c r="H135">
        <v>393</v>
      </c>
      <c r="I135">
        <v>25</v>
      </c>
      <c r="J135" t="s">
        <v>51</v>
      </c>
      <c r="K135" t="s">
        <v>51</v>
      </c>
      <c r="L135" t="s">
        <v>51</v>
      </c>
      <c r="M135" t="s">
        <v>51</v>
      </c>
      <c r="N135" t="s">
        <v>51</v>
      </c>
      <c r="O135" t="s">
        <v>51</v>
      </c>
      <c r="P135" t="s">
        <v>51</v>
      </c>
      <c r="Q135" t="s">
        <v>51</v>
      </c>
      <c r="R135" t="s">
        <v>51</v>
      </c>
      <c r="S135" t="s">
        <v>51</v>
      </c>
      <c r="T135" t="s">
        <v>51</v>
      </c>
      <c r="U135" t="s">
        <v>51</v>
      </c>
      <c r="V135" t="s">
        <v>51</v>
      </c>
      <c r="W135" t="s">
        <v>51</v>
      </c>
      <c r="X135" t="s">
        <v>51</v>
      </c>
      <c r="Y135" t="s">
        <v>51</v>
      </c>
      <c r="Z135" t="s">
        <v>51</v>
      </c>
      <c r="AA135" t="s">
        <v>51</v>
      </c>
      <c r="AB135" t="s">
        <v>51</v>
      </c>
      <c r="AC135" t="s">
        <v>51</v>
      </c>
      <c r="AD135" t="s">
        <v>51</v>
      </c>
      <c r="AE135" t="s">
        <v>51</v>
      </c>
      <c r="AF135" t="s">
        <v>51</v>
      </c>
      <c r="AG135" t="s">
        <v>854</v>
      </c>
      <c r="AH135" t="s">
        <v>51</v>
      </c>
      <c r="AI135" t="s">
        <v>51</v>
      </c>
      <c r="AJ135" t="s">
        <v>51</v>
      </c>
      <c r="AK135" t="s">
        <v>51</v>
      </c>
      <c r="AL135" t="s">
        <v>51</v>
      </c>
      <c r="AM135" t="s">
        <v>51</v>
      </c>
      <c r="AN135" t="s">
        <v>51</v>
      </c>
      <c r="AO135" t="s">
        <v>51</v>
      </c>
      <c r="AP135">
        <v>3</v>
      </c>
      <c r="AQ135" t="s">
        <v>51</v>
      </c>
      <c r="AR135" t="s">
        <v>119</v>
      </c>
      <c r="AS135">
        <f t="shared" si="33"/>
        <v>4</v>
      </c>
      <c r="AT135">
        <f t="shared" si="34"/>
        <v>4</v>
      </c>
      <c r="AU135">
        <f t="shared" si="35"/>
        <v>4</v>
      </c>
      <c r="AV135">
        <f t="shared" si="36"/>
        <v>4</v>
      </c>
      <c r="AW135">
        <f t="shared" si="37"/>
        <v>4</v>
      </c>
      <c r="AX135">
        <f t="shared" si="38"/>
        <v>4</v>
      </c>
      <c r="AY135">
        <f t="shared" si="39"/>
        <v>4</v>
      </c>
      <c r="AZ135">
        <f t="shared" si="40"/>
        <v>4</v>
      </c>
      <c r="BA135">
        <f t="shared" si="41"/>
        <v>4</v>
      </c>
      <c r="BB135">
        <f t="shared" si="42"/>
        <v>9</v>
      </c>
      <c r="BC135">
        <f t="shared" si="43"/>
        <v>0</v>
      </c>
      <c r="BD135" t="str">
        <f t="shared" si="30"/>
        <v/>
      </c>
      <c r="BE135" t="str">
        <f t="shared" si="31"/>
        <v/>
      </c>
      <c r="BF135" t="str">
        <f t="shared" si="32"/>
        <v/>
      </c>
    </row>
    <row r="136" spans="1:58" x14ac:dyDescent="0.35">
      <c r="A136" t="s">
        <v>164</v>
      </c>
      <c r="B136" s="10" t="s">
        <v>165</v>
      </c>
      <c r="C136" t="s">
        <v>855</v>
      </c>
      <c r="D136" t="s">
        <v>501</v>
      </c>
      <c r="E136">
        <v>538</v>
      </c>
      <c r="F136" t="s">
        <v>502</v>
      </c>
      <c r="G136">
        <v>11339</v>
      </c>
      <c r="H136">
        <v>538</v>
      </c>
      <c r="I136">
        <v>25</v>
      </c>
      <c r="J136" t="s">
        <v>51</v>
      </c>
      <c r="K136" t="s">
        <v>51</v>
      </c>
      <c r="L136" t="s">
        <v>51</v>
      </c>
      <c r="M136" t="s">
        <v>51</v>
      </c>
      <c r="N136" t="s">
        <v>51</v>
      </c>
      <c r="O136" t="s">
        <v>51</v>
      </c>
      <c r="P136" t="s">
        <v>51</v>
      </c>
      <c r="Q136" t="s">
        <v>51</v>
      </c>
      <c r="R136" t="s">
        <v>51</v>
      </c>
      <c r="S136" t="s">
        <v>51</v>
      </c>
      <c r="T136" t="s">
        <v>51</v>
      </c>
      <c r="U136" t="s">
        <v>51</v>
      </c>
      <c r="V136" t="s">
        <v>856</v>
      </c>
      <c r="W136" t="s">
        <v>857</v>
      </c>
      <c r="X136" t="s">
        <v>51</v>
      </c>
      <c r="Y136" t="s">
        <v>858</v>
      </c>
      <c r="Z136" t="s">
        <v>859</v>
      </c>
      <c r="AA136" t="s">
        <v>51</v>
      </c>
      <c r="AB136" t="s">
        <v>860</v>
      </c>
      <c r="AC136" t="s">
        <v>51</v>
      </c>
      <c r="AD136" t="s">
        <v>51</v>
      </c>
      <c r="AE136" t="s">
        <v>861</v>
      </c>
      <c r="AF136" t="s">
        <v>862</v>
      </c>
      <c r="AG136" t="s">
        <v>863</v>
      </c>
      <c r="AH136" t="s">
        <v>51</v>
      </c>
      <c r="AI136" t="s">
        <v>51</v>
      </c>
      <c r="AJ136" t="s">
        <v>51</v>
      </c>
      <c r="AK136" t="s">
        <v>51</v>
      </c>
      <c r="AL136" t="s">
        <v>51</v>
      </c>
      <c r="AM136" t="s">
        <v>864</v>
      </c>
      <c r="AN136" t="s">
        <v>51</v>
      </c>
      <c r="AO136" t="s">
        <v>865</v>
      </c>
      <c r="AP136" t="s">
        <v>51</v>
      </c>
      <c r="AQ136" t="s">
        <v>866</v>
      </c>
      <c r="AR136" t="s">
        <v>83</v>
      </c>
      <c r="AS136">
        <f t="shared" si="33"/>
        <v>98</v>
      </c>
      <c r="AT136">
        <f t="shared" si="34"/>
        <v>208</v>
      </c>
      <c r="AU136">
        <f t="shared" si="35"/>
        <v>4</v>
      </c>
      <c r="AV136">
        <f t="shared" si="36"/>
        <v>139</v>
      </c>
      <c r="AW136">
        <f t="shared" si="37"/>
        <v>50</v>
      </c>
      <c r="AX136">
        <f t="shared" si="38"/>
        <v>4</v>
      </c>
      <c r="AY136">
        <f t="shared" si="39"/>
        <v>108</v>
      </c>
      <c r="AZ136">
        <f t="shared" si="40"/>
        <v>4</v>
      </c>
      <c r="BA136">
        <f t="shared" si="41"/>
        <v>4</v>
      </c>
      <c r="BB136">
        <f t="shared" si="42"/>
        <v>4</v>
      </c>
      <c r="BC136">
        <f t="shared" si="43"/>
        <v>0</v>
      </c>
      <c r="BD136" t="str">
        <f t="shared" si="30"/>
        <v/>
      </c>
      <c r="BE136" t="str">
        <f t="shared" si="31"/>
        <v/>
      </c>
      <c r="BF136" t="str">
        <f t="shared" si="32"/>
        <v/>
      </c>
    </row>
    <row r="137" spans="1:58" hidden="1" x14ac:dyDescent="0.35">
      <c r="A137" t="s">
        <v>164</v>
      </c>
      <c r="B137" s="10" t="s">
        <v>165</v>
      </c>
      <c r="C137" t="s">
        <v>867</v>
      </c>
      <c r="D137" t="s">
        <v>85</v>
      </c>
      <c r="E137">
        <v>254</v>
      </c>
      <c r="F137" t="s">
        <v>86</v>
      </c>
      <c r="G137">
        <v>11340</v>
      </c>
      <c r="H137">
        <v>254</v>
      </c>
      <c r="I137">
        <v>25</v>
      </c>
      <c r="J137" t="s">
        <v>51</v>
      </c>
      <c r="K137" t="s">
        <v>51</v>
      </c>
      <c r="L137" t="s">
        <v>51</v>
      </c>
      <c r="M137" t="s">
        <v>51</v>
      </c>
      <c r="N137" t="s">
        <v>51</v>
      </c>
      <c r="O137" t="s">
        <v>51</v>
      </c>
      <c r="P137" t="s">
        <v>51</v>
      </c>
      <c r="Q137" t="s">
        <v>51</v>
      </c>
      <c r="R137" t="s">
        <v>51</v>
      </c>
      <c r="S137" t="s">
        <v>51</v>
      </c>
      <c r="T137" t="s">
        <v>51</v>
      </c>
      <c r="U137" t="s">
        <v>51</v>
      </c>
      <c r="V137" t="s">
        <v>51</v>
      </c>
      <c r="W137" t="s">
        <v>51</v>
      </c>
      <c r="X137" t="s">
        <v>51</v>
      </c>
      <c r="Y137" t="s">
        <v>51</v>
      </c>
      <c r="Z137" t="s">
        <v>51</v>
      </c>
      <c r="AA137" t="s">
        <v>51</v>
      </c>
      <c r="AB137" t="s">
        <v>51</v>
      </c>
      <c r="AC137" t="s">
        <v>51</v>
      </c>
      <c r="AD137" t="s">
        <v>51</v>
      </c>
      <c r="AE137" t="s">
        <v>51</v>
      </c>
      <c r="AF137" t="s">
        <v>51</v>
      </c>
      <c r="AG137" t="s">
        <v>51</v>
      </c>
      <c r="AH137" t="s">
        <v>51</v>
      </c>
      <c r="AI137" t="s">
        <v>51</v>
      </c>
      <c r="AJ137" t="s">
        <v>51</v>
      </c>
      <c r="AK137" t="s">
        <v>51</v>
      </c>
      <c r="AL137" t="s">
        <v>51</v>
      </c>
      <c r="AM137" t="s">
        <v>51</v>
      </c>
      <c r="AN137" t="s">
        <v>51</v>
      </c>
      <c r="AO137" t="s">
        <v>51</v>
      </c>
      <c r="AP137" t="s">
        <v>51</v>
      </c>
      <c r="AQ137" t="s">
        <v>51</v>
      </c>
      <c r="AR137" t="s">
        <v>51</v>
      </c>
      <c r="AS137">
        <f t="shared" si="33"/>
        <v>4</v>
      </c>
      <c r="AT137">
        <f t="shared" si="34"/>
        <v>4</v>
      </c>
      <c r="AU137">
        <f t="shared" si="35"/>
        <v>4</v>
      </c>
      <c r="AV137">
        <f t="shared" si="36"/>
        <v>4</v>
      </c>
      <c r="AW137">
        <f t="shared" si="37"/>
        <v>4</v>
      </c>
      <c r="AX137">
        <f t="shared" si="38"/>
        <v>4</v>
      </c>
      <c r="AY137">
        <f t="shared" si="39"/>
        <v>4</v>
      </c>
      <c r="AZ137">
        <f t="shared" si="40"/>
        <v>4</v>
      </c>
      <c r="BA137">
        <f t="shared" si="41"/>
        <v>4</v>
      </c>
      <c r="BB137">
        <f t="shared" si="42"/>
        <v>9</v>
      </c>
      <c r="BC137">
        <f t="shared" si="43"/>
        <v>0</v>
      </c>
      <c r="BD137" t="str">
        <f t="shared" si="30"/>
        <v/>
      </c>
      <c r="BE137" t="str">
        <f t="shared" si="31"/>
        <v/>
      </c>
      <c r="BF137" t="str">
        <f t="shared" si="32"/>
        <v/>
      </c>
    </row>
    <row r="138" spans="1:58" x14ac:dyDescent="0.35">
      <c r="A138" t="s">
        <v>369</v>
      </c>
      <c r="B138" s="10" t="s">
        <v>370</v>
      </c>
      <c r="C138" t="s">
        <v>868</v>
      </c>
      <c r="D138" t="s">
        <v>501</v>
      </c>
      <c r="E138">
        <v>893</v>
      </c>
      <c r="F138" t="s">
        <v>502</v>
      </c>
      <c r="G138">
        <v>11341</v>
      </c>
      <c r="H138">
        <v>893</v>
      </c>
      <c r="I138">
        <v>25</v>
      </c>
      <c r="J138" t="s">
        <v>51</v>
      </c>
      <c r="K138" t="s">
        <v>51</v>
      </c>
      <c r="L138" t="s">
        <v>51</v>
      </c>
      <c r="M138" t="s">
        <v>51</v>
      </c>
      <c r="N138" t="s">
        <v>51</v>
      </c>
      <c r="O138" t="s">
        <v>51</v>
      </c>
      <c r="P138" t="s">
        <v>51</v>
      </c>
      <c r="Q138" t="s">
        <v>51</v>
      </c>
      <c r="R138" t="s">
        <v>51</v>
      </c>
      <c r="S138" t="s">
        <v>51</v>
      </c>
      <c r="T138" t="s">
        <v>51</v>
      </c>
      <c r="U138" t="s">
        <v>51</v>
      </c>
      <c r="V138" t="s">
        <v>157</v>
      </c>
      <c r="W138" t="s">
        <v>157</v>
      </c>
      <c r="X138" t="s">
        <v>51</v>
      </c>
      <c r="Y138" t="s">
        <v>51</v>
      </c>
      <c r="Z138" t="s">
        <v>51</v>
      </c>
      <c r="AA138" t="s">
        <v>51</v>
      </c>
      <c r="AB138" t="s">
        <v>51</v>
      </c>
      <c r="AC138" t="s">
        <v>51</v>
      </c>
      <c r="AD138" t="s">
        <v>51</v>
      </c>
      <c r="AE138" t="s">
        <v>51</v>
      </c>
      <c r="AF138" t="s">
        <v>51</v>
      </c>
      <c r="AG138" t="s">
        <v>869</v>
      </c>
      <c r="AH138">
        <v>1</v>
      </c>
      <c r="AI138">
        <v>1</v>
      </c>
      <c r="AJ138">
        <v>1</v>
      </c>
      <c r="AK138" t="s">
        <v>51</v>
      </c>
      <c r="AL138" t="s">
        <v>51</v>
      </c>
      <c r="AM138" t="s">
        <v>870</v>
      </c>
      <c r="AN138" t="s">
        <v>51</v>
      </c>
      <c r="AO138" t="s">
        <v>157</v>
      </c>
      <c r="AP138" t="s">
        <v>51</v>
      </c>
      <c r="AQ138" t="s">
        <v>51</v>
      </c>
      <c r="AR138" t="s">
        <v>51</v>
      </c>
      <c r="AS138">
        <f t="shared" si="33"/>
        <v>2</v>
      </c>
      <c r="AT138">
        <f t="shared" si="34"/>
        <v>2</v>
      </c>
      <c r="AU138">
        <f t="shared" si="35"/>
        <v>4</v>
      </c>
      <c r="AV138">
        <f t="shared" si="36"/>
        <v>4</v>
      </c>
      <c r="AW138">
        <f t="shared" si="37"/>
        <v>4</v>
      </c>
      <c r="AX138">
        <f t="shared" si="38"/>
        <v>4</v>
      </c>
      <c r="AY138">
        <f t="shared" si="39"/>
        <v>4</v>
      </c>
      <c r="AZ138">
        <f t="shared" si="40"/>
        <v>4</v>
      </c>
      <c r="BA138">
        <f t="shared" si="41"/>
        <v>4</v>
      </c>
      <c r="BB138">
        <f t="shared" si="42"/>
        <v>7</v>
      </c>
      <c r="BC138">
        <f t="shared" si="43"/>
        <v>3</v>
      </c>
      <c r="BD138" t="str">
        <f t="shared" si="30"/>
        <v/>
      </c>
      <c r="BE138" t="str">
        <f t="shared" si="31"/>
        <v/>
      </c>
      <c r="BF138" t="str">
        <f t="shared" si="32"/>
        <v/>
      </c>
    </row>
    <row r="139" spans="1:58" hidden="1" x14ac:dyDescent="0.35">
      <c r="A139" t="s">
        <v>466</v>
      </c>
      <c r="B139" s="10" t="s">
        <v>467</v>
      </c>
      <c r="C139" t="s">
        <v>871</v>
      </c>
      <c r="D139" t="s">
        <v>501</v>
      </c>
      <c r="E139">
        <v>705</v>
      </c>
      <c r="F139" t="s">
        <v>502</v>
      </c>
      <c r="G139">
        <v>11342</v>
      </c>
      <c r="H139">
        <v>705</v>
      </c>
      <c r="I139">
        <v>25</v>
      </c>
      <c r="J139" t="s">
        <v>51</v>
      </c>
      <c r="K139" t="s">
        <v>51</v>
      </c>
      <c r="L139" t="s">
        <v>51</v>
      </c>
      <c r="M139" t="s">
        <v>51</v>
      </c>
      <c r="N139" t="s">
        <v>51</v>
      </c>
      <c r="O139" t="s">
        <v>51</v>
      </c>
      <c r="P139" t="s">
        <v>51</v>
      </c>
      <c r="Q139" t="s">
        <v>51</v>
      </c>
      <c r="R139" t="s">
        <v>51</v>
      </c>
      <c r="S139" t="s">
        <v>51</v>
      </c>
      <c r="T139" t="s">
        <v>51</v>
      </c>
      <c r="U139" t="s">
        <v>51</v>
      </c>
      <c r="V139" t="s">
        <v>51</v>
      </c>
      <c r="W139" t="s">
        <v>51</v>
      </c>
      <c r="X139" t="s">
        <v>51</v>
      </c>
      <c r="Y139" t="s">
        <v>51</v>
      </c>
      <c r="Z139" t="s">
        <v>51</v>
      </c>
      <c r="AA139" t="s">
        <v>51</v>
      </c>
      <c r="AB139" t="s">
        <v>51</v>
      </c>
      <c r="AC139" t="s">
        <v>51</v>
      </c>
      <c r="AD139" t="s">
        <v>51</v>
      </c>
      <c r="AE139" t="s">
        <v>51</v>
      </c>
      <c r="AF139" t="s">
        <v>51</v>
      </c>
      <c r="AG139" t="s">
        <v>51</v>
      </c>
      <c r="AH139" t="s">
        <v>51</v>
      </c>
      <c r="AI139" t="s">
        <v>51</v>
      </c>
      <c r="AJ139" t="s">
        <v>51</v>
      </c>
      <c r="AK139" t="s">
        <v>51</v>
      </c>
      <c r="AL139" t="s">
        <v>51</v>
      </c>
      <c r="AM139" t="s">
        <v>51</v>
      </c>
      <c r="AN139" t="s">
        <v>51</v>
      </c>
      <c r="AO139" t="s">
        <v>51</v>
      </c>
      <c r="AP139" t="s">
        <v>51</v>
      </c>
      <c r="AQ139" t="s">
        <v>51</v>
      </c>
      <c r="AR139" t="s">
        <v>51</v>
      </c>
      <c r="AS139">
        <f t="shared" si="33"/>
        <v>4</v>
      </c>
      <c r="AT139">
        <f t="shared" si="34"/>
        <v>4</v>
      </c>
      <c r="AU139">
        <f t="shared" si="35"/>
        <v>4</v>
      </c>
      <c r="AV139">
        <f t="shared" si="36"/>
        <v>4</v>
      </c>
      <c r="AW139">
        <f t="shared" si="37"/>
        <v>4</v>
      </c>
      <c r="AX139">
        <f t="shared" si="38"/>
        <v>4</v>
      </c>
      <c r="AY139">
        <f t="shared" si="39"/>
        <v>4</v>
      </c>
      <c r="AZ139">
        <f t="shared" si="40"/>
        <v>4</v>
      </c>
      <c r="BA139">
        <f t="shared" si="41"/>
        <v>4</v>
      </c>
      <c r="BB139">
        <f t="shared" si="42"/>
        <v>9</v>
      </c>
      <c r="BC139">
        <f t="shared" si="43"/>
        <v>0</v>
      </c>
      <c r="BD139" t="str">
        <f t="shared" si="30"/>
        <v/>
      </c>
      <c r="BE139" t="str">
        <f t="shared" si="31"/>
        <v/>
      </c>
      <c r="BF139" t="str">
        <f t="shared" si="32"/>
        <v/>
      </c>
    </row>
    <row r="140" spans="1:58" x14ac:dyDescent="0.35">
      <c r="A140" t="s">
        <v>639</v>
      </c>
      <c r="B140" s="10" t="s">
        <v>640</v>
      </c>
      <c r="C140" t="s">
        <v>872</v>
      </c>
      <c r="D140" t="s">
        <v>49</v>
      </c>
      <c r="E140">
        <v>56</v>
      </c>
      <c r="F140" t="s">
        <v>50</v>
      </c>
      <c r="G140">
        <v>11343</v>
      </c>
      <c r="H140">
        <v>56</v>
      </c>
      <c r="I140">
        <v>25</v>
      </c>
      <c r="J140" t="s">
        <v>51</v>
      </c>
      <c r="K140" t="s">
        <v>51</v>
      </c>
      <c r="L140" t="s">
        <v>51</v>
      </c>
      <c r="M140" t="s">
        <v>51</v>
      </c>
      <c r="N140" t="s">
        <v>51</v>
      </c>
      <c r="O140" t="s">
        <v>51</v>
      </c>
      <c r="P140" t="s">
        <v>51</v>
      </c>
      <c r="Q140" t="s">
        <v>51</v>
      </c>
      <c r="R140" t="s">
        <v>51</v>
      </c>
      <c r="S140" t="s">
        <v>51</v>
      </c>
      <c r="T140" t="s">
        <v>51</v>
      </c>
      <c r="U140" t="s">
        <v>51</v>
      </c>
      <c r="V140" t="s">
        <v>51</v>
      </c>
      <c r="W140" t="s">
        <v>873</v>
      </c>
      <c r="X140" t="s">
        <v>874</v>
      </c>
      <c r="Y140" t="s">
        <v>873</v>
      </c>
      <c r="Z140" t="s">
        <v>51</v>
      </c>
      <c r="AA140" t="s">
        <v>51</v>
      </c>
      <c r="AB140" t="s">
        <v>875</v>
      </c>
      <c r="AC140" t="s">
        <v>876</v>
      </c>
      <c r="AD140" t="s">
        <v>51</v>
      </c>
      <c r="AE140" t="s">
        <v>877</v>
      </c>
      <c r="AF140" t="s">
        <v>51</v>
      </c>
      <c r="AG140" t="s">
        <v>878</v>
      </c>
      <c r="AH140">
        <v>5</v>
      </c>
      <c r="AI140">
        <v>0</v>
      </c>
      <c r="AJ140">
        <v>100</v>
      </c>
      <c r="AK140" t="s">
        <v>51</v>
      </c>
      <c r="AL140" t="s">
        <v>51</v>
      </c>
      <c r="AM140" t="s">
        <v>879</v>
      </c>
      <c r="AN140" t="s">
        <v>51</v>
      </c>
      <c r="AO140" t="s">
        <v>880</v>
      </c>
      <c r="AP140">
        <v>416</v>
      </c>
      <c r="AQ140" t="s">
        <v>51</v>
      </c>
      <c r="AR140" t="s">
        <v>83</v>
      </c>
      <c r="AS140">
        <f t="shared" si="33"/>
        <v>4</v>
      </c>
      <c r="AT140">
        <f t="shared" si="34"/>
        <v>100</v>
      </c>
      <c r="AU140">
        <f t="shared" si="35"/>
        <v>122</v>
      </c>
      <c r="AV140">
        <f t="shared" si="36"/>
        <v>100</v>
      </c>
      <c r="AW140">
        <f t="shared" si="37"/>
        <v>4</v>
      </c>
      <c r="AX140">
        <f t="shared" si="38"/>
        <v>4</v>
      </c>
      <c r="AY140">
        <f t="shared" si="39"/>
        <v>28</v>
      </c>
      <c r="AZ140">
        <f t="shared" si="40"/>
        <v>76</v>
      </c>
      <c r="BA140">
        <f t="shared" si="41"/>
        <v>4</v>
      </c>
      <c r="BB140">
        <f t="shared" si="42"/>
        <v>4</v>
      </c>
      <c r="BC140">
        <f t="shared" si="43"/>
        <v>105</v>
      </c>
      <c r="BD140">
        <f t="shared" si="30"/>
        <v>1.201923076923077E-2</v>
      </c>
      <c r="BE140">
        <f t="shared" si="31"/>
        <v>0</v>
      </c>
      <c r="BF140">
        <f t="shared" si="32"/>
        <v>0.24038461538461539</v>
      </c>
    </row>
    <row r="141" spans="1:58" hidden="1" x14ac:dyDescent="0.35">
      <c r="A141" t="s">
        <v>597</v>
      </c>
      <c r="B141" s="10" t="s">
        <v>598</v>
      </c>
      <c r="C141" t="s">
        <v>881</v>
      </c>
      <c r="D141" t="s">
        <v>501</v>
      </c>
      <c r="E141">
        <v>1048</v>
      </c>
      <c r="F141" t="s">
        <v>502</v>
      </c>
      <c r="G141">
        <v>11344</v>
      </c>
      <c r="H141">
        <v>1048</v>
      </c>
      <c r="I141">
        <v>25</v>
      </c>
      <c r="J141" t="s">
        <v>51</v>
      </c>
      <c r="K141" t="s">
        <v>51</v>
      </c>
      <c r="L141" t="s">
        <v>51</v>
      </c>
      <c r="M141" t="s">
        <v>51</v>
      </c>
      <c r="N141" t="s">
        <v>51</v>
      </c>
      <c r="O141" t="s">
        <v>51</v>
      </c>
      <c r="P141" t="s">
        <v>51</v>
      </c>
      <c r="Q141" t="s">
        <v>51</v>
      </c>
      <c r="R141" t="s">
        <v>51</v>
      </c>
      <c r="S141" t="s">
        <v>51</v>
      </c>
      <c r="T141" t="s">
        <v>51</v>
      </c>
      <c r="U141" t="s">
        <v>51</v>
      </c>
      <c r="V141" t="s">
        <v>51</v>
      </c>
      <c r="W141" t="s">
        <v>51</v>
      </c>
      <c r="X141" t="s">
        <v>51</v>
      </c>
      <c r="Y141" t="s">
        <v>51</v>
      </c>
      <c r="Z141" t="s">
        <v>51</v>
      </c>
      <c r="AA141" t="s">
        <v>51</v>
      </c>
      <c r="AB141" t="s">
        <v>51</v>
      </c>
      <c r="AC141" t="s">
        <v>51</v>
      </c>
      <c r="AD141" t="s">
        <v>51</v>
      </c>
      <c r="AE141" t="s">
        <v>51</v>
      </c>
      <c r="AF141" t="s">
        <v>51</v>
      </c>
      <c r="AG141" t="s">
        <v>51</v>
      </c>
      <c r="AH141" t="s">
        <v>51</v>
      </c>
      <c r="AI141" t="s">
        <v>51</v>
      </c>
      <c r="AJ141" t="s">
        <v>51</v>
      </c>
      <c r="AK141" t="s">
        <v>51</v>
      </c>
      <c r="AL141" t="s">
        <v>51</v>
      </c>
      <c r="AM141" t="s">
        <v>51</v>
      </c>
      <c r="AN141" t="s">
        <v>51</v>
      </c>
      <c r="AO141" t="s">
        <v>51</v>
      </c>
      <c r="AP141" t="s">
        <v>51</v>
      </c>
      <c r="AQ141" t="s">
        <v>51</v>
      </c>
      <c r="AR141" t="s">
        <v>51</v>
      </c>
      <c r="AS141">
        <f t="shared" si="33"/>
        <v>4</v>
      </c>
      <c r="AT141">
        <f t="shared" si="34"/>
        <v>4</v>
      </c>
      <c r="AU141">
        <f t="shared" si="35"/>
        <v>4</v>
      </c>
      <c r="AV141">
        <f t="shared" si="36"/>
        <v>4</v>
      </c>
      <c r="AW141">
        <f t="shared" si="37"/>
        <v>4</v>
      </c>
      <c r="AX141">
        <f t="shared" si="38"/>
        <v>4</v>
      </c>
      <c r="AY141">
        <f t="shared" si="39"/>
        <v>4</v>
      </c>
      <c r="AZ141">
        <f t="shared" si="40"/>
        <v>4</v>
      </c>
      <c r="BA141">
        <f t="shared" si="41"/>
        <v>4</v>
      </c>
      <c r="BB141">
        <f t="shared" si="42"/>
        <v>9</v>
      </c>
      <c r="BC141">
        <f t="shared" si="43"/>
        <v>0</v>
      </c>
      <c r="BD141" t="str">
        <f t="shared" si="30"/>
        <v/>
      </c>
      <c r="BE141" t="str">
        <f t="shared" si="31"/>
        <v/>
      </c>
      <c r="BF141" t="str">
        <f t="shared" si="32"/>
        <v/>
      </c>
    </row>
    <row r="142" spans="1:58" hidden="1" x14ac:dyDescent="0.35">
      <c r="A142" t="s">
        <v>882</v>
      </c>
      <c r="B142" s="10" t="s">
        <v>883</v>
      </c>
      <c r="C142" t="s">
        <v>884</v>
      </c>
      <c r="D142" t="s">
        <v>85</v>
      </c>
      <c r="E142">
        <v>370</v>
      </c>
      <c r="F142" t="s">
        <v>86</v>
      </c>
      <c r="G142">
        <v>11345</v>
      </c>
      <c r="H142">
        <v>370</v>
      </c>
      <c r="I142">
        <v>25</v>
      </c>
      <c r="J142" t="s">
        <v>51</v>
      </c>
      <c r="K142" t="s">
        <v>51</v>
      </c>
      <c r="L142" t="s">
        <v>51</v>
      </c>
      <c r="M142" t="s">
        <v>51</v>
      </c>
      <c r="N142" t="s">
        <v>51</v>
      </c>
      <c r="O142" t="s">
        <v>51</v>
      </c>
      <c r="P142" t="s">
        <v>51</v>
      </c>
      <c r="Q142" t="s">
        <v>51</v>
      </c>
      <c r="R142" t="s">
        <v>51</v>
      </c>
      <c r="S142" t="s">
        <v>51</v>
      </c>
      <c r="T142" t="s">
        <v>51</v>
      </c>
      <c r="U142" t="s">
        <v>51</v>
      </c>
      <c r="V142" t="s">
        <v>51</v>
      </c>
      <c r="W142" t="s">
        <v>51</v>
      </c>
      <c r="X142" t="s">
        <v>51</v>
      </c>
      <c r="Y142" t="s">
        <v>51</v>
      </c>
      <c r="Z142" t="s">
        <v>51</v>
      </c>
      <c r="AA142" t="s">
        <v>51</v>
      </c>
      <c r="AB142" t="s">
        <v>51</v>
      </c>
      <c r="AC142" t="s">
        <v>51</v>
      </c>
      <c r="AD142" t="s">
        <v>51</v>
      </c>
      <c r="AE142" t="s">
        <v>51</v>
      </c>
      <c r="AF142" t="s">
        <v>51</v>
      </c>
      <c r="AG142" t="s">
        <v>51</v>
      </c>
      <c r="AH142" t="s">
        <v>51</v>
      </c>
      <c r="AI142" t="s">
        <v>51</v>
      </c>
      <c r="AJ142" t="s">
        <v>51</v>
      </c>
      <c r="AK142" t="s">
        <v>51</v>
      </c>
      <c r="AL142" t="s">
        <v>51</v>
      </c>
      <c r="AM142" t="s">
        <v>51</v>
      </c>
      <c r="AN142" t="s">
        <v>51</v>
      </c>
      <c r="AO142" t="s">
        <v>51</v>
      </c>
      <c r="AP142" t="s">
        <v>51</v>
      </c>
      <c r="AQ142" t="s">
        <v>51</v>
      </c>
      <c r="AR142" t="s">
        <v>51</v>
      </c>
      <c r="AS142">
        <f t="shared" si="33"/>
        <v>4</v>
      </c>
      <c r="AT142">
        <f t="shared" si="34"/>
        <v>4</v>
      </c>
      <c r="AU142">
        <f t="shared" si="35"/>
        <v>4</v>
      </c>
      <c r="AV142">
        <f t="shared" si="36"/>
        <v>4</v>
      </c>
      <c r="AW142">
        <f t="shared" si="37"/>
        <v>4</v>
      </c>
      <c r="AX142">
        <f t="shared" si="38"/>
        <v>4</v>
      </c>
      <c r="AY142">
        <f t="shared" si="39"/>
        <v>4</v>
      </c>
      <c r="AZ142">
        <f t="shared" si="40"/>
        <v>4</v>
      </c>
      <c r="BA142">
        <f t="shared" si="41"/>
        <v>4</v>
      </c>
      <c r="BB142">
        <f t="shared" si="42"/>
        <v>9</v>
      </c>
      <c r="BC142">
        <f t="shared" si="43"/>
        <v>0</v>
      </c>
      <c r="BD142" t="str">
        <f t="shared" si="30"/>
        <v/>
      </c>
      <c r="BE142" t="str">
        <f t="shared" si="31"/>
        <v/>
      </c>
      <c r="BF142" t="str">
        <f t="shared" si="32"/>
        <v/>
      </c>
    </row>
    <row r="143" spans="1:58" x14ac:dyDescent="0.35">
      <c r="A143" t="s">
        <v>885</v>
      </c>
      <c r="B143" s="10" t="s">
        <v>886</v>
      </c>
      <c r="C143" t="s">
        <v>887</v>
      </c>
      <c r="D143" t="s">
        <v>49</v>
      </c>
      <c r="E143">
        <v>387</v>
      </c>
      <c r="F143" t="s">
        <v>50</v>
      </c>
      <c r="G143">
        <v>11346</v>
      </c>
      <c r="H143">
        <v>387</v>
      </c>
      <c r="I143">
        <v>25</v>
      </c>
      <c r="J143" t="s">
        <v>51</v>
      </c>
      <c r="K143" t="s">
        <v>51</v>
      </c>
      <c r="L143" t="s">
        <v>51</v>
      </c>
      <c r="M143" t="s">
        <v>51</v>
      </c>
      <c r="N143" t="s">
        <v>51</v>
      </c>
      <c r="O143" t="s">
        <v>51</v>
      </c>
      <c r="P143" t="s">
        <v>51</v>
      </c>
      <c r="Q143" t="s">
        <v>51</v>
      </c>
      <c r="R143" t="s">
        <v>51</v>
      </c>
      <c r="S143" t="s">
        <v>51</v>
      </c>
      <c r="T143" t="s">
        <v>51</v>
      </c>
      <c r="U143" t="s">
        <v>51</v>
      </c>
      <c r="V143" t="s">
        <v>51</v>
      </c>
      <c r="W143" t="s">
        <v>888</v>
      </c>
      <c r="X143" t="s">
        <v>889</v>
      </c>
      <c r="Y143" t="s">
        <v>890</v>
      </c>
      <c r="Z143" t="s">
        <v>891</v>
      </c>
      <c r="AA143" t="s">
        <v>51</v>
      </c>
      <c r="AB143" t="s">
        <v>892</v>
      </c>
      <c r="AC143" t="s">
        <v>893</v>
      </c>
      <c r="AD143" t="s">
        <v>51</v>
      </c>
      <c r="AE143" t="s">
        <v>894</v>
      </c>
      <c r="AF143" t="s">
        <v>895</v>
      </c>
      <c r="AG143" t="s">
        <v>896</v>
      </c>
      <c r="AH143">
        <v>28</v>
      </c>
      <c r="AI143">
        <v>25</v>
      </c>
      <c r="AJ143">
        <v>293</v>
      </c>
      <c r="AK143" t="s">
        <v>51</v>
      </c>
      <c r="AL143" t="s">
        <v>51</v>
      </c>
      <c r="AM143" t="s">
        <v>897</v>
      </c>
      <c r="AN143" t="s">
        <v>51</v>
      </c>
      <c r="AO143" t="s">
        <v>898</v>
      </c>
      <c r="AP143">
        <v>293</v>
      </c>
      <c r="AQ143" t="s">
        <v>899</v>
      </c>
      <c r="AR143" t="s">
        <v>65</v>
      </c>
      <c r="AS143">
        <f t="shared" si="33"/>
        <v>4</v>
      </c>
      <c r="AT143">
        <f t="shared" si="34"/>
        <v>133</v>
      </c>
      <c r="AU143">
        <f t="shared" si="35"/>
        <v>130</v>
      </c>
      <c r="AV143">
        <f t="shared" si="36"/>
        <v>19</v>
      </c>
      <c r="AW143">
        <f t="shared" si="37"/>
        <v>112</v>
      </c>
      <c r="AX143">
        <f t="shared" si="38"/>
        <v>4</v>
      </c>
      <c r="AY143">
        <f t="shared" si="39"/>
        <v>65</v>
      </c>
      <c r="AZ143">
        <f t="shared" si="40"/>
        <v>72</v>
      </c>
      <c r="BA143">
        <f t="shared" si="41"/>
        <v>4</v>
      </c>
      <c r="BB143">
        <f t="shared" si="42"/>
        <v>3</v>
      </c>
      <c r="BC143">
        <f t="shared" si="43"/>
        <v>346</v>
      </c>
      <c r="BD143">
        <f t="shared" si="30"/>
        <v>9.556313993174062E-2</v>
      </c>
      <c r="BE143">
        <f t="shared" si="31"/>
        <v>8.5324232081911269E-2</v>
      </c>
      <c r="BF143">
        <f t="shared" si="32"/>
        <v>1</v>
      </c>
    </row>
    <row r="144" spans="1:58" x14ac:dyDescent="0.35">
      <c r="A144" t="s">
        <v>528</v>
      </c>
      <c r="B144" s="10" t="s">
        <v>529</v>
      </c>
      <c r="C144" t="s">
        <v>900</v>
      </c>
      <c r="D144" t="s">
        <v>49</v>
      </c>
      <c r="E144">
        <v>24</v>
      </c>
      <c r="F144" t="s">
        <v>50</v>
      </c>
      <c r="G144">
        <v>11347</v>
      </c>
      <c r="H144">
        <v>24</v>
      </c>
      <c r="I144">
        <v>25</v>
      </c>
      <c r="J144" t="s">
        <v>51</v>
      </c>
      <c r="K144" t="s">
        <v>51</v>
      </c>
      <c r="L144" t="s">
        <v>51</v>
      </c>
      <c r="M144" t="s">
        <v>51</v>
      </c>
      <c r="N144" t="s">
        <v>51</v>
      </c>
      <c r="O144" t="s">
        <v>51</v>
      </c>
      <c r="P144" t="s">
        <v>51</v>
      </c>
      <c r="Q144" t="s">
        <v>51</v>
      </c>
      <c r="R144" t="s">
        <v>51</v>
      </c>
      <c r="S144" t="s">
        <v>51</v>
      </c>
      <c r="T144" t="s">
        <v>51</v>
      </c>
      <c r="U144" t="s">
        <v>51</v>
      </c>
      <c r="V144" t="s">
        <v>901</v>
      </c>
      <c r="W144" t="s">
        <v>902</v>
      </c>
      <c r="X144" t="s">
        <v>903</v>
      </c>
      <c r="Y144" t="s">
        <v>904</v>
      </c>
      <c r="Z144" t="s">
        <v>905</v>
      </c>
      <c r="AA144" t="s">
        <v>906</v>
      </c>
      <c r="AB144" t="s">
        <v>907</v>
      </c>
      <c r="AC144" t="s">
        <v>908</v>
      </c>
      <c r="AD144" t="s">
        <v>51</v>
      </c>
      <c r="AE144" t="s">
        <v>903</v>
      </c>
      <c r="AF144" t="s">
        <v>909</v>
      </c>
      <c r="AG144" t="s">
        <v>910</v>
      </c>
      <c r="AH144">
        <v>3</v>
      </c>
      <c r="AI144">
        <v>13</v>
      </c>
      <c r="AJ144" t="s">
        <v>51</v>
      </c>
      <c r="AK144" t="s">
        <v>911</v>
      </c>
      <c r="AL144" t="s">
        <v>51</v>
      </c>
      <c r="AM144" t="s">
        <v>51</v>
      </c>
      <c r="AN144" t="s">
        <v>51</v>
      </c>
      <c r="AO144" t="s">
        <v>912</v>
      </c>
      <c r="AP144">
        <v>404</v>
      </c>
      <c r="AQ144" t="s">
        <v>51</v>
      </c>
      <c r="AR144" t="s">
        <v>83</v>
      </c>
      <c r="AS144">
        <f t="shared" si="33"/>
        <v>23</v>
      </c>
      <c r="AT144">
        <f t="shared" si="34"/>
        <v>9</v>
      </c>
      <c r="AU144">
        <f t="shared" si="35"/>
        <v>59</v>
      </c>
      <c r="AV144">
        <f t="shared" si="36"/>
        <v>9</v>
      </c>
      <c r="AW144">
        <f t="shared" si="37"/>
        <v>13</v>
      </c>
      <c r="AX144">
        <f t="shared" si="38"/>
        <v>22</v>
      </c>
      <c r="AY144">
        <f t="shared" si="39"/>
        <v>24</v>
      </c>
      <c r="AZ144">
        <f t="shared" si="40"/>
        <v>53</v>
      </c>
      <c r="BA144">
        <f t="shared" si="41"/>
        <v>4</v>
      </c>
      <c r="BB144">
        <f t="shared" si="42"/>
        <v>1</v>
      </c>
      <c r="BC144">
        <f t="shared" si="43"/>
        <v>16</v>
      </c>
      <c r="BD144">
        <f t="shared" si="30"/>
        <v>7.4257425742574254E-3</v>
      </c>
      <c r="BE144">
        <f t="shared" si="31"/>
        <v>3.2178217821782179E-2</v>
      </c>
      <c r="BF144" t="str">
        <f t="shared" si="32"/>
        <v/>
      </c>
    </row>
    <row r="145" spans="1:58" hidden="1" x14ac:dyDescent="0.35">
      <c r="A145" t="s">
        <v>193</v>
      </c>
      <c r="B145" s="10" t="s">
        <v>194</v>
      </c>
      <c r="C145" t="s">
        <v>913</v>
      </c>
      <c r="D145" t="s">
        <v>464</v>
      </c>
      <c r="E145">
        <v>116</v>
      </c>
      <c r="F145" t="s">
        <v>90</v>
      </c>
      <c r="G145">
        <v>11348</v>
      </c>
      <c r="H145">
        <v>116</v>
      </c>
      <c r="I145">
        <v>25</v>
      </c>
      <c r="J145" t="s">
        <v>51</v>
      </c>
      <c r="K145" t="s">
        <v>51</v>
      </c>
      <c r="L145" t="s">
        <v>51</v>
      </c>
      <c r="M145" t="s">
        <v>51</v>
      </c>
      <c r="N145" t="s">
        <v>51</v>
      </c>
      <c r="O145" t="s">
        <v>51</v>
      </c>
      <c r="P145" t="s">
        <v>51</v>
      </c>
      <c r="Q145" t="s">
        <v>51</v>
      </c>
      <c r="R145" t="s">
        <v>51</v>
      </c>
      <c r="S145" t="s">
        <v>51</v>
      </c>
      <c r="T145" t="s">
        <v>51</v>
      </c>
      <c r="U145" t="s">
        <v>51</v>
      </c>
      <c r="V145" t="s">
        <v>51</v>
      </c>
      <c r="W145" t="s">
        <v>51</v>
      </c>
      <c r="X145" t="s">
        <v>51</v>
      </c>
      <c r="Y145" t="s">
        <v>51</v>
      </c>
      <c r="Z145" t="s">
        <v>51</v>
      </c>
      <c r="AA145" t="s">
        <v>51</v>
      </c>
      <c r="AB145" t="s">
        <v>51</v>
      </c>
      <c r="AC145" t="s">
        <v>51</v>
      </c>
      <c r="AD145" t="s">
        <v>51</v>
      </c>
      <c r="AE145" t="s">
        <v>51</v>
      </c>
      <c r="AF145" t="s">
        <v>51</v>
      </c>
      <c r="AG145" t="s">
        <v>914</v>
      </c>
      <c r="AH145" t="s">
        <v>51</v>
      </c>
      <c r="AI145" t="s">
        <v>51</v>
      </c>
      <c r="AJ145" t="s">
        <v>51</v>
      </c>
      <c r="AK145" t="s">
        <v>51</v>
      </c>
      <c r="AL145" t="s">
        <v>51</v>
      </c>
      <c r="AM145" t="s">
        <v>915</v>
      </c>
      <c r="AN145" t="s">
        <v>51</v>
      </c>
      <c r="AO145" t="s">
        <v>916</v>
      </c>
      <c r="AP145">
        <v>1</v>
      </c>
      <c r="AQ145" t="s">
        <v>51</v>
      </c>
      <c r="AR145" t="s">
        <v>51</v>
      </c>
      <c r="AS145">
        <f t="shared" si="33"/>
        <v>4</v>
      </c>
      <c r="AT145">
        <f t="shared" si="34"/>
        <v>4</v>
      </c>
      <c r="AU145">
        <f t="shared" si="35"/>
        <v>4</v>
      </c>
      <c r="AV145">
        <f t="shared" si="36"/>
        <v>4</v>
      </c>
      <c r="AW145">
        <f t="shared" si="37"/>
        <v>4</v>
      </c>
      <c r="AX145">
        <f t="shared" si="38"/>
        <v>4</v>
      </c>
      <c r="AY145">
        <f t="shared" si="39"/>
        <v>4</v>
      </c>
      <c r="AZ145">
        <f t="shared" si="40"/>
        <v>4</v>
      </c>
      <c r="BA145">
        <f t="shared" si="41"/>
        <v>4</v>
      </c>
      <c r="BB145">
        <f t="shared" si="42"/>
        <v>9</v>
      </c>
      <c r="BC145">
        <f t="shared" si="43"/>
        <v>0</v>
      </c>
      <c r="BD145" t="str">
        <f t="shared" si="30"/>
        <v/>
      </c>
      <c r="BE145" t="str">
        <f t="shared" si="31"/>
        <v/>
      </c>
      <c r="BF145" t="str">
        <f t="shared" si="32"/>
        <v/>
      </c>
    </row>
    <row r="146" spans="1:58" x14ac:dyDescent="0.35">
      <c r="A146" t="s">
        <v>917</v>
      </c>
      <c r="B146" s="10" t="s">
        <v>918</v>
      </c>
      <c r="C146" t="s">
        <v>919</v>
      </c>
      <c r="D146" t="s">
        <v>49</v>
      </c>
      <c r="E146">
        <v>84</v>
      </c>
      <c r="F146" t="s">
        <v>50</v>
      </c>
      <c r="G146">
        <v>11349</v>
      </c>
      <c r="H146">
        <v>84</v>
      </c>
      <c r="I146">
        <v>25</v>
      </c>
      <c r="J146" t="s">
        <v>51</v>
      </c>
      <c r="K146" t="s">
        <v>51</v>
      </c>
      <c r="L146" t="s">
        <v>51</v>
      </c>
      <c r="M146" t="s">
        <v>51</v>
      </c>
      <c r="N146" t="s">
        <v>51</v>
      </c>
      <c r="O146" t="s">
        <v>51</v>
      </c>
      <c r="P146" t="s">
        <v>51</v>
      </c>
      <c r="Q146" t="s">
        <v>51</v>
      </c>
      <c r="R146" t="s">
        <v>51</v>
      </c>
      <c r="S146" t="s">
        <v>51</v>
      </c>
      <c r="T146" t="s">
        <v>51</v>
      </c>
      <c r="U146" t="s">
        <v>51</v>
      </c>
      <c r="V146" t="s">
        <v>51</v>
      </c>
      <c r="W146" t="s">
        <v>920</v>
      </c>
      <c r="X146" t="s">
        <v>921</v>
      </c>
      <c r="Y146" t="s">
        <v>922</v>
      </c>
      <c r="Z146" t="s">
        <v>923</v>
      </c>
      <c r="AA146" t="s">
        <v>51</v>
      </c>
      <c r="AB146" t="s">
        <v>51</v>
      </c>
      <c r="AC146" t="s">
        <v>924</v>
      </c>
      <c r="AD146" t="s">
        <v>51</v>
      </c>
      <c r="AE146" t="s">
        <v>925</v>
      </c>
      <c r="AF146" t="s">
        <v>926</v>
      </c>
      <c r="AG146" t="s">
        <v>927</v>
      </c>
      <c r="AH146">
        <v>3</v>
      </c>
      <c r="AI146">
        <v>3</v>
      </c>
      <c r="AJ146">
        <v>74</v>
      </c>
      <c r="AK146" t="s">
        <v>928</v>
      </c>
      <c r="AL146" t="s">
        <v>51</v>
      </c>
      <c r="AM146" t="s">
        <v>929</v>
      </c>
      <c r="AN146" t="s">
        <v>51</v>
      </c>
      <c r="AO146" t="s">
        <v>930</v>
      </c>
      <c r="AP146">
        <v>246</v>
      </c>
      <c r="AQ146" t="s">
        <v>931</v>
      </c>
      <c r="AR146" t="s">
        <v>119</v>
      </c>
      <c r="AS146">
        <f t="shared" si="33"/>
        <v>4</v>
      </c>
      <c r="AT146">
        <f t="shared" si="34"/>
        <v>46</v>
      </c>
      <c r="AU146">
        <f t="shared" si="35"/>
        <v>68</v>
      </c>
      <c r="AV146">
        <f t="shared" si="36"/>
        <v>76</v>
      </c>
      <c r="AW146">
        <f t="shared" si="37"/>
        <v>72</v>
      </c>
      <c r="AX146">
        <f t="shared" si="38"/>
        <v>4</v>
      </c>
      <c r="AY146">
        <f t="shared" si="39"/>
        <v>4</v>
      </c>
      <c r="AZ146">
        <f t="shared" si="40"/>
        <v>68</v>
      </c>
      <c r="BA146">
        <f t="shared" si="41"/>
        <v>4</v>
      </c>
      <c r="BB146">
        <f t="shared" si="42"/>
        <v>4</v>
      </c>
      <c r="BC146">
        <f t="shared" si="43"/>
        <v>80</v>
      </c>
      <c r="BD146">
        <f t="shared" si="30"/>
        <v>1.2195121951219513E-2</v>
      </c>
      <c r="BE146">
        <f t="shared" si="31"/>
        <v>1.2195121951219513E-2</v>
      </c>
      <c r="BF146">
        <f t="shared" si="32"/>
        <v>0.30081300813008133</v>
      </c>
    </row>
    <row r="147" spans="1:58" x14ac:dyDescent="0.35">
      <c r="A147" t="s">
        <v>460</v>
      </c>
      <c r="B147" s="10" t="s">
        <v>461</v>
      </c>
      <c r="C147" t="s">
        <v>932</v>
      </c>
      <c r="D147" t="s">
        <v>501</v>
      </c>
      <c r="E147">
        <v>674</v>
      </c>
      <c r="F147" t="s">
        <v>502</v>
      </c>
      <c r="G147">
        <v>11350</v>
      </c>
      <c r="H147">
        <v>674</v>
      </c>
      <c r="I147">
        <v>25</v>
      </c>
      <c r="J147" t="s">
        <v>51</v>
      </c>
      <c r="K147" t="s">
        <v>51</v>
      </c>
      <c r="L147" t="s">
        <v>51</v>
      </c>
      <c r="M147" t="s">
        <v>51</v>
      </c>
      <c r="N147" t="s">
        <v>51</v>
      </c>
      <c r="O147" t="s">
        <v>51</v>
      </c>
      <c r="P147" t="s">
        <v>51</v>
      </c>
      <c r="Q147" t="s">
        <v>51</v>
      </c>
      <c r="R147" t="s">
        <v>51</v>
      </c>
      <c r="S147" t="s">
        <v>51</v>
      </c>
      <c r="T147" t="s">
        <v>51</v>
      </c>
      <c r="U147" t="s">
        <v>51</v>
      </c>
      <c r="V147" t="s">
        <v>51</v>
      </c>
      <c r="W147" t="s">
        <v>933</v>
      </c>
      <c r="X147" t="s">
        <v>934</v>
      </c>
      <c r="Y147" t="s">
        <v>935</v>
      </c>
      <c r="Z147" t="s">
        <v>936</v>
      </c>
      <c r="AA147" t="s">
        <v>51</v>
      </c>
      <c r="AB147" t="s">
        <v>51</v>
      </c>
      <c r="AC147" t="s">
        <v>937</v>
      </c>
      <c r="AD147" t="s">
        <v>51</v>
      </c>
      <c r="AE147" t="s">
        <v>938</v>
      </c>
      <c r="AF147" t="s">
        <v>939</v>
      </c>
      <c r="AG147" t="s">
        <v>940</v>
      </c>
      <c r="AH147" t="s">
        <v>51</v>
      </c>
      <c r="AI147">
        <v>1</v>
      </c>
      <c r="AJ147">
        <v>1</v>
      </c>
      <c r="AK147" t="s">
        <v>941</v>
      </c>
      <c r="AL147" t="s">
        <v>51</v>
      </c>
      <c r="AM147" t="s">
        <v>942</v>
      </c>
      <c r="AN147" t="s">
        <v>51</v>
      </c>
      <c r="AO147" t="s">
        <v>943</v>
      </c>
      <c r="AP147" t="s">
        <v>51</v>
      </c>
      <c r="AQ147" t="s">
        <v>51</v>
      </c>
      <c r="AR147" t="s">
        <v>51</v>
      </c>
      <c r="AS147">
        <f t="shared" si="33"/>
        <v>4</v>
      </c>
      <c r="AT147">
        <f t="shared" si="34"/>
        <v>18</v>
      </c>
      <c r="AU147">
        <f t="shared" si="35"/>
        <v>44</v>
      </c>
      <c r="AV147">
        <f t="shared" si="36"/>
        <v>52</v>
      </c>
      <c r="AW147">
        <f t="shared" si="37"/>
        <v>10</v>
      </c>
      <c r="AX147">
        <f t="shared" si="38"/>
        <v>4</v>
      </c>
      <c r="AY147">
        <f t="shared" si="39"/>
        <v>4</v>
      </c>
      <c r="AZ147">
        <f t="shared" si="40"/>
        <v>65</v>
      </c>
      <c r="BA147">
        <f t="shared" si="41"/>
        <v>4</v>
      </c>
      <c r="BB147">
        <f t="shared" si="42"/>
        <v>4</v>
      </c>
      <c r="BC147">
        <f t="shared" si="43"/>
        <v>2</v>
      </c>
      <c r="BD147" t="str">
        <f t="shared" si="30"/>
        <v/>
      </c>
      <c r="BE147" t="str">
        <f t="shared" si="31"/>
        <v/>
      </c>
      <c r="BF147" t="str">
        <f t="shared" si="32"/>
        <v/>
      </c>
    </row>
    <row r="148" spans="1:58" hidden="1" x14ac:dyDescent="0.35">
      <c r="A148" t="s">
        <v>823</v>
      </c>
      <c r="B148" s="10" t="s">
        <v>824</v>
      </c>
      <c r="C148" t="s">
        <v>944</v>
      </c>
      <c r="D148" t="s">
        <v>85</v>
      </c>
      <c r="E148">
        <v>829</v>
      </c>
      <c r="F148" t="s">
        <v>90</v>
      </c>
      <c r="G148">
        <v>11351</v>
      </c>
      <c r="H148">
        <v>829</v>
      </c>
      <c r="I148">
        <v>25</v>
      </c>
      <c r="J148" t="s">
        <v>51</v>
      </c>
      <c r="K148" t="s">
        <v>51</v>
      </c>
      <c r="L148" t="s">
        <v>51</v>
      </c>
      <c r="M148" t="s">
        <v>51</v>
      </c>
      <c r="N148" t="s">
        <v>51</v>
      </c>
      <c r="O148" t="s">
        <v>51</v>
      </c>
      <c r="P148" t="s">
        <v>51</v>
      </c>
      <c r="Q148" t="s">
        <v>51</v>
      </c>
      <c r="R148" t="s">
        <v>51</v>
      </c>
      <c r="S148" t="s">
        <v>51</v>
      </c>
      <c r="T148" t="s">
        <v>51</v>
      </c>
      <c r="U148" t="s">
        <v>51</v>
      </c>
      <c r="V148" t="s">
        <v>51</v>
      </c>
      <c r="W148" t="s">
        <v>51</v>
      </c>
      <c r="X148" t="s">
        <v>51</v>
      </c>
      <c r="Y148" t="s">
        <v>51</v>
      </c>
      <c r="Z148" t="s">
        <v>51</v>
      </c>
      <c r="AA148" t="s">
        <v>51</v>
      </c>
      <c r="AB148" t="s">
        <v>51</v>
      </c>
      <c r="AC148" t="s">
        <v>51</v>
      </c>
      <c r="AD148" t="s">
        <v>51</v>
      </c>
      <c r="AE148" t="s">
        <v>51</v>
      </c>
      <c r="AF148" t="s">
        <v>51</v>
      </c>
      <c r="AG148" t="s">
        <v>51</v>
      </c>
      <c r="AH148" t="s">
        <v>51</v>
      </c>
      <c r="AI148" t="s">
        <v>51</v>
      </c>
      <c r="AJ148" t="s">
        <v>51</v>
      </c>
      <c r="AK148" t="s">
        <v>51</v>
      </c>
      <c r="AL148" t="s">
        <v>51</v>
      </c>
      <c r="AM148" t="s">
        <v>51</v>
      </c>
      <c r="AN148" t="s">
        <v>51</v>
      </c>
      <c r="AO148" t="s">
        <v>51</v>
      </c>
      <c r="AP148">
        <v>29</v>
      </c>
      <c r="AQ148" t="s">
        <v>945</v>
      </c>
      <c r="AR148" t="s">
        <v>255</v>
      </c>
      <c r="AS148">
        <f t="shared" si="33"/>
        <v>4</v>
      </c>
      <c r="AT148">
        <f t="shared" si="34"/>
        <v>4</v>
      </c>
      <c r="AU148">
        <f t="shared" si="35"/>
        <v>4</v>
      </c>
      <c r="AV148">
        <f t="shared" si="36"/>
        <v>4</v>
      </c>
      <c r="AW148">
        <f t="shared" si="37"/>
        <v>4</v>
      </c>
      <c r="AX148">
        <f t="shared" si="38"/>
        <v>4</v>
      </c>
      <c r="AY148">
        <f t="shared" si="39"/>
        <v>4</v>
      </c>
      <c r="AZ148">
        <f t="shared" si="40"/>
        <v>4</v>
      </c>
      <c r="BA148">
        <f t="shared" si="41"/>
        <v>4</v>
      </c>
      <c r="BB148">
        <f t="shared" si="42"/>
        <v>9</v>
      </c>
      <c r="BC148">
        <f t="shared" si="43"/>
        <v>0</v>
      </c>
      <c r="BD148" t="str">
        <f t="shared" si="30"/>
        <v/>
      </c>
      <c r="BE148" t="str">
        <f t="shared" si="31"/>
        <v/>
      </c>
      <c r="BF148" t="str">
        <f t="shared" si="32"/>
        <v/>
      </c>
    </row>
    <row r="149" spans="1:58" hidden="1" x14ac:dyDescent="0.35">
      <c r="A149" t="s">
        <v>597</v>
      </c>
      <c r="B149" s="10" t="s">
        <v>598</v>
      </c>
      <c r="C149" t="s">
        <v>946</v>
      </c>
      <c r="D149" t="s">
        <v>501</v>
      </c>
      <c r="E149">
        <v>1051</v>
      </c>
      <c r="F149" t="s">
        <v>502</v>
      </c>
      <c r="G149">
        <v>11352</v>
      </c>
      <c r="H149">
        <v>1051</v>
      </c>
      <c r="I149">
        <v>25</v>
      </c>
      <c r="J149" t="s">
        <v>51</v>
      </c>
      <c r="K149" t="s">
        <v>51</v>
      </c>
      <c r="L149" t="s">
        <v>51</v>
      </c>
      <c r="M149" t="s">
        <v>51</v>
      </c>
      <c r="N149" t="s">
        <v>51</v>
      </c>
      <c r="O149" t="s">
        <v>51</v>
      </c>
      <c r="P149" t="s">
        <v>51</v>
      </c>
      <c r="Q149" t="s">
        <v>51</v>
      </c>
      <c r="R149" t="s">
        <v>51</v>
      </c>
      <c r="S149" t="s">
        <v>51</v>
      </c>
      <c r="T149" t="s">
        <v>51</v>
      </c>
      <c r="U149" t="s">
        <v>51</v>
      </c>
      <c r="V149" t="s">
        <v>51</v>
      </c>
      <c r="W149" t="s">
        <v>51</v>
      </c>
      <c r="X149" t="s">
        <v>51</v>
      </c>
      <c r="Y149" t="s">
        <v>51</v>
      </c>
      <c r="Z149" t="s">
        <v>51</v>
      </c>
      <c r="AA149" t="s">
        <v>51</v>
      </c>
      <c r="AB149" t="s">
        <v>51</v>
      </c>
      <c r="AC149" t="s">
        <v>51</v>
      </c>
      <c r="AD149" t="s">
        <v>51</v>
      </c>
      <c r="AE149" t="s">
        <v>51</v>
      </c>
      <c r="AF149" t="s">
        <v>51</v>
      </c>
      <c r="AG149" t="s">
        <v>947</v>
      </c>
      <c r="AH149">
        <v>1</v>
      </c>
      <c r="AI149">
        <v>0</v>
      </c>
      <c r="AJ149">
        <v>1</v>
      </c>
      <c r="AK149" t="s">
        <v>51</v>
      </c>
      <c r="AL149" t="s">
        <v>51</v>
      </c>
      <c r="AM149" t="s">
        <v>948</v>
      </c>
      <c r="AN149" t="s">
        <v>51</v>
      </c>
      <c r="AO149" t="s">
        <v>949</v>
      </c>
      <c r="AP149" t="s">
        <v>51</v>
      </c>
      <c r="AQ149" t="s">
        <v>950</v>
      </c>
      <c r="AR149" t="s">
        <v>547</v>
      </c>
      <c r="AS149">
        <f t="shared" si="33"/>
        <v>4</v>
      </c>
      <c r="AT149">
        <f t="shared" si="34"/>
        <v>4</v>
      </c>
      <c r="AU149">
        <f t="shared" si="35"/>
        <v>4</v>
      </c>
      <c r="AV149">
        <f t="shared" si="36"/>
        <v>4</v>
      </c>
      <c r="AW149">
        <f t="shared" si="37"/>
        <v>4</v>
      </c>
      <c r="AX149">
        <f t="shared" si="38"/>
        <v>4</v>
      </c>
      <c r="AY149">
        <f t="shared" si="39"/>
        <v>4</v>
      </c>
      <c r="AZ149">
        <f t="shared" si="40"/>
        <v>4</v>
      </c>
      <c r="BA149">
        <f t="shared" si="41"/>
        <v>4</v>
      </c>
      <c r="BB149">
        <f t="shared" si="42"/>
        <v>9</v>
      </c>
      <c r="BC149">
        <f t="shared" si="43"/>
        <v>2</v>
      </c>
      <c r="BD149" t="str">
        <f t="shared" si="30"/>
        <v/>
      </c>
      <c r="BE149" t="str">
        <f t="shared" si="31"/>
        <v/>
      </c>
      <c r="BF149" t="str">
        <f t="shared" si="32"/>
        <v/>
      </c>
    </row>
    <row r="150" spans="1:58" x14ac:dyDescent="0.35">
      <c r="A150" t="s">
        <v>240</v>
      </c>
      <c r="B150" s="10" t="s">
        <v>241</v>
      </c>
      <c r="C150" t="s">
        <v>951</v>
      </c>
      <c r="D150" t="s">
        <v>501</v>
      </c>
      <c r="E150">
        <v>599</v>
      </c>
      <c r="F150" t="s">
        <v>502</v>
      </c>
      <c r="G150">
        <v>11353</v>
      </c>
      <c r="H150">
        <v>599</v>
      </c>
      <c r="I150">
        <v>25</v>
      </c>
      <c r="J150" t="s">
        <v>51</v>
      </c>
      <c r="K150" t="s">
        <v>51</v>
      </c>
      <c r="L150" t="s">
        <v>51</v>
      </c>
      <c r="M150" t="s">
        <v>51</v>
      </c>
      <c r="N150" t="s">
        <v>51</v>
      </c>
      <c r="O150" t="s">
        <v>51</v>
      </c>
      <c r="P150" t="s">
        <v>51</v>
      </c>
      <c r="Q150" t="s">
        <v>51</v>
      </c>
      <c r="R150" t="s">
        <v>51</v>
      </c>
      <c r="S150" t="s">
        <v>51</v>
      </c>
      <c r="T150" t="s">
        <v>51</v>
      </c>
      <c r="U150" t="s">
        <v>51</v>
      </c>
      <c r="V150" t="s">
        <v>952</v>
      </c>
      <c r="W150" t="s">
        <v>157</v>
      </c>
      <c r="X150" t="s">
        <v>953</v>
      </c>
      <c r="Y150" t="s">
        <v>954</v>
      </c>
      <c r="Z150" t="s">
        <v>955</v>
      </c>
      <c r="AA150" t="s">
        <v>157</v>
      </c>
      <c r="AB150" t="s">
        <v>956</v>
      </c>
      <c r="AC150" t="s">
        <v>957</v>
      </c>
      <c r="AD150" t="s">
        <v>51</v>
      </c>
      <c r="AE150" t="s">
        <v>958</v>
      </c>
      <c r="AF150" t="s">
        <v>959</v>
      </c>
      <c r="AG150" t="s">
        <v>960</v>
      </c>
      <c r="AH150">
        <v>0</v>
      </c>
      <c r="AI150">
        <v>1</v>
      </c>
      <c r="AJ150">
        <v>0</v>
      </c>
      <c r="AK150" t="s">
        <v>51</v>
      </c>
      <c r="AL150" t="s">
        <v>51</v>
      </c>
      <c r="AM150" t="s">
        <v>961</v>
      </c>
      <c r="AN150" t="s">
        <v>51</v>
      </c>
      <c r="AO150" t="s">
        <v>962</v>
      </c>
      <c r="AP150" t="s">
        <v>51</v>
      </c>
      <c r="AQ150" t="s">
        <v>963</v>
      </c>
      <c r="AR150" t="s">
        <v>255</v>
      </c>
      <c r="AS150">
        <f t="shared" si="33"/>
        <v>250</v>
      </c>
      <c r="AT150">
        <f t="shared" si="34"/>
        <v>2</v>
      </c>
      <c r="AU150">
        <f t="shared" si="35"/>
        <v>238</v>
      </c>
      <c r="AV150">
        <f t="shared" si="36"/>
        <v>237</v>
      </c>
      <c r="AW150">
        <f t="shared" si="37"/>
        <v>77</v>
      </c>
      <c r="AX150">
        <f t="shared" si="38"/>
        <v>2</v>
      </c>
      <c r="AY150">
        <f t="shared" si="39"/>
        <v>248</v>
      </c>
      <c r="AZ150">
        <f t="shared" si="40"/>
        <v>117</v>
      </c>
      <c r="BA150">
        <f t="shared" si="41"/>
        <v>4</v>
      </c>
      <c r="BB150">
        <f t="shared" si="42"/>
        <v>1</v>
      </c>
      <c r="BC150">
        <f t="shared" si="43"/>
        <v>1</v>
      </c>
      <c r="BD150" t="str">
        <f t="shared" si="30"/>
        <v/>
      </c>
      <c r="BE150" t="str">
        <f t="shared" si="31"/>
        <v/>
      </c>
      <c r="BF150" t="str">
        <f t="shared" si="32"/>
        <v/>
      </c>
    </row>
    <row r="151" spans="1:58" hidden="1" x14ac:dyDescent="0.35">
      <c r="A151" t="s">
        <v>964</v>
      </c>
      <c r="B151" s="10" t="s">
        <v>965</v>
      </c>
      <c r="C151" t="s">
        <v>966</v>
      </c>
      <c r="D151" t="s">
        <v>49</v>
      </c>
      <c r="E151">
        <v>76</v>
      </c>
      <c r="F151" t="s">
        <v>50</v>
      </c>
      <c r="G151">
        <v>11354</v>
      </c>
      <c r="H151">
        <v>76</v>
      </c>
      <c r="I151">
        <v>25</v>
      </c>
      <c r="J151" t="s">
        <v>51</v>
      </c>
      <c r="K151" t="s">
        <v>51</v>
      </c>
      <c r="L151" t="s">
        <v>51</v>
      </c>
      <c r="M151" t="s">
        <v>51</v>
      </c>
      <c r="N151" t="s">
        <v>51</v>
      </c>
      <c r="O151" t="s">
        <v>51</v>
      </c>
      <c r="P151" t="s">
        <v>51</v>
      </c>
      <c r="Q151" t="s">
        <v>51</v>
      </c>
      <c r="R151" t="s">
        <v>51</v>
      </c>
      <c r="S151" t="s">
        <v>51</v>
      </c>
      <c r="T151" t="s">
        <v>51</v>
      </c>
      <c r="U151" t="s">
        <v>51</v>
      </c>
      <c r="V151" t="s">
        <v>51</v>
      </c>
      <c r="W151" t="s">
        <v>51</v>
      </c>
      <c r="X151" t="s">
        <v>51</v>
      </c>
      <c r="Y151" t="s">
        <v>51</v>
      </c>
      <c r="Z151" t="s">
        <v>51</v>
      </c>
      <c r="AA151" t="s">
        <v>51</v>
      </c>
      <c r="AB151" t="s">
        <v>51</v>
      </c>
      <c r="AC151" t="s">
        <v>51</v>
      </c>
      <c r="AD151" t="s">
        <v>51</v>
      </c>
      <c r="AE151" t="s">
        <v>51</v>
      </c>
      <c r="AF151" t="s">
        <v>51</v>
      </c>
      <c r="AG151" t="s">
        <v>51</v>
      </c>
      <c r="AH151" t="s">
        <v>51</v>
      </c>
      <c r="AI151" t="s">
        <v>51</v>
      </c>
      <c r="AJ151" t="s">
        <v>51</v>
      </c>
      <c r="AK151" t="s">
        <v>51</v>
      </c>
      <c r="AL151" t="s">
        <v>51</v>
      </c>
      <c r="AM151" t="s">
        <v>51</v>
      </c>
      <c r="AN151" t="s">
        <v>51</v>
      </c>
      <c r="AO151" t="s">
        <v>51</v>
      </c>
      <c r="AP151">
        <v>129</v>
      </c>
      <c r="AQ151" t="s">
        <v>51</v>
      </c>
      <c r="AR151" t="s">
        <v>51</v>
      </c>
      <c r="AS151">
        <f t="shared" si="33"/>
        <v>4</v>
      </c>
      <c r="AT151">
        <f t="shared" si="34"/>
        <v>4</v>
      </c>
      <c r="AU151">
        <f t="shared" si="35"/>
        <v>4</v>
      </c>
      <c r="AV151">
        <f t="shared" si="36"/>
        <v>4</v>
      </c>
      <c r="AW151">
        <f t="shared" si="37"/>
        <v>4</v>
      </c>
      <c r="AX151">
        <f t="shared" si="38"/>
        <v>4</v>
      </c>
      <c r="AY151">
        <f t="shared" si="39"/>
        <v>4</v>
      </c>
      <c r="AZ151">
        <f t="shared" si="40"/>
        <v>4</v>
      </c>
      <c r="BA151">
        <f t="shared" si="41"/>
        <v>4</v>
      </c>
      <c r="BB151">
        <f t="shared" si="42"/>
        <v>9</v>
      </c>
      <c r="BC151">
        <f t="shared" si="43"/>
        <v>0</v>
      </c>
      <c r="BD151" t="str">
        <f t="shared" si="30"/>
        <v/>
      </c>
      <c r="BE151" t="str">
        <f t="shared" si="31"/>
        <v/>
      </c>
      <c r="BF151" t="str">
        <f t="shared" si="32"/>
        <v/>
      </c>
    </row>
    <row r="152" spans="1:58" hidden="1" x14ac:dyDescent="0.35">
      <c r="A152" t="s">
        <v>967</v>
      </c>
      <c r="B152" s="10" t="s">
        <v>968</v>
      </c>
      <c r="C152" t="s">
        <v>969</v>
      </c>
      <c r="D152" t="s">
        <v>49</v>
      </c>
      <c r="E152">
        <v>409</v>
      </c>
      <c r="F152" t="s">
        <v>50</v>
      </c>
      <c r="G152">
        <v>11355</v>
      </c>
      <c r="H152">
        <v>409</v>
      </c>
      <c r="I152">
        <v>25</v>
      </c>
      <c r="J152" t="s">
        <v>51</v>
      </c>
      <c r="K152" t="s">
        <v>51</v>
      </c>
      <c r="L152" t="s">
        <v>51</v>
      </c>
      <c r="M152" t="s">
        <v>51</v>
      </c>
      <c r="N152" t="s">
        <v>51</v>
      </c>
      <c r="O152" t="s">
        <v>51</v>
      </c>
      <c r="P152" t="s">
        <v>51</v>
      </c>
      <c r="Q152" t="s">
        <v>51</v>
      </c>
      <c r="R152" t="s">
        <v>51</v>
      </c>
      <c r="S152" t="s">
        <v>51</v>
      </c>
      <c r="T152" t="s">
        <v>51</v>
      </c>
      <c r="U152" t="s">
        <v>51</v>
      </c>
      <c r="V152" t="s">
        <v>51</v>
      </c>
      <c r="W152" t="s">
        <v>51</v>
      </c>
      <c r="X152" t="s">
        <v>51</v>
      </c>
      <c r="Y152" t="s">
        <v>51</v>
      </c>
      <c r="Z152" t="s">
        <v>51</v>
      </c>
      <c r="AA152" t="s">
        <v>51</v>
      </c>
      <c r="AB152" t="s">
        <v>51</v>
      </c>
      <c r="AC152" t="s">
        <v>51</v>
      </c>
      <c r="AD152" t="s">
        <v>51</v>
      </c>
      <c r="AE152" t="s">
        <v>51</v>
      </c>
      <c r="AF152" t="s">
        <v>51</v>
      </c>
      <c r="AG152" t="s">
        <v>51</v>
      </c>
      <c r="AH152" t="s">
        <v>51</v>
      </c>
      <c r="AI152" t="s">
        <v>51</v>
      </c>
      <c r="AJ152" t="s">
        <v>51</v>
      </c>
      <c r="AK152" t="s">
        <v>51</v>
      </c>
      <c r="AL152" t="s">
        <v>51</v>
      </c>
      <c r="AM152" t="s">
        <v>51</v>
      </c>
      <c r="AN152" t="s">
        <v>51</v>
      </c>
      <c r="AO152" t="s">
        <v>51</v>
      </c>
      <c r="AP152" t="s">
        <v>51</v>
      </c>
      <c r="AQ152" t="s">
        <v>51</v>
      </c>
      <c r="AR152" t="s">
        <v>51</v>
      </c>
      <c r="AS152">
        <f t="shared" si="33"/>
        <v>4</v>
      </c>
      <c r="AT152">
        <f t="shared" si="34"/>
        <v>4</v>
      </c>
      <c r="AU152">
        <f t="shared" si="35"/>
        <v>4</v>
      </c>
      <c r="AV152">
        <f t="shared" si="36"/>
        <v>4</v>
      </c>
      <c r="AW152">
        <f t="shared" si="37"/>
        <v>4</v>
      </c>
      <c r="AX152">
        <f t="shared" si="38"/>
        <v>4</v>
      </c>
      <c r="AY152">
        <f t="shared" si="39"/>
        <v>4</v>
      </c>
      <c r="AZ152">
        <f t="shared" si="40"/>
        <v>4</v>
      </c>
      <c r="BA152">
        <f t="shared" si="41"/>
        <v>4</v>
      </c>
      <c r="BB152">
        <f t="shared" si="42"/>
        <v>9</v>
      </c>
      <c r="BC152">
        <f t="shared" si="43"/>
        <v>0</v>
      </c>
      <c r="BD152" t="str">
        <f t="shared" si="30"/>
        <v/>
      </c>
      <c r="BE152" t="str">
        <f t="shared" si="31"/>
        <v/>
      </c>
      <c r="BF152" t="str">
        <f t="shared" si="32"/>
        <v/>
      </c>
    </row>
    <row r="153" spans="1:58" x14ac:dyDescent="0.35">
      <c r="A153" t="s">
        <v>91</v>
      </c>
      <c r="B153" s="10" t="s">
        <v>92</v>
      </c>
      <c r="C153" t="s">
        <v>970</v>
      </c>
      <c r="D153" t="s">
        <v>501</v>
      </c>
      <c r="E153">
        <v>577</v>
      </c>
      <c r="F153" t="s">
        <v>502</v>
      </c>
      <c r="G153">
        <v>11356</v>
      </c>
      <c r="H153">
        <v>577</v>
      </c>
      <c r="I153">
        <v>25</v>
      </c>
      <c r="J153" t="s">
        <v>51</v>
      </c>
      <c r="K153" t="s">
        <v>51</v>
      </c>
      <c r="L153" t="s">
        <v>51</v>
      </c>
      <c r="M153" t="s">
        <v>51</v>
      </c>
      <c r="N153" t="s">
        <v>51</v>
      </c>
      <c r="O153" t="s">
        <v>51</v>
      </c>
      <c r="P153" t="s">
        <v>51</v>
      </c>
      <c r="Q153" t="s">
        <v>51</v>
      </c>
      <c r="R153" t="s">
        <v>51</v>
      </c>
      <c r="S153" t="s">
        <v>51</v>
      </c>
      <c r="T153" t="s">
        <v>51</v>
      </c>
      <c r="U153" t="s">
        <v>51</v>
      </c>
      <c r="V153" t="s">
        <v>971</v>
      </c>
      <c r="W153" t="s">
        <v>972</v>
      </c>
      <c r="X153" t="s">
        <v>973</v>
      </c>
      <c r="Y153" t="s">
        <v>974</v>
      </c>
      <c r="Z153" t="s">
        <v>975</v>
      </c>
      <c r="AA153" t="s">
        <v>126</v>
      </c>
      <c r="AB153" t="s">
        <v>976</v>
      </c>
      <c r="AC153" t="s">
        <v>977</v>
      </c>
      <c r="AD153" t="s">
        <v>51</v>
      </c>
      <c r="AE153" t="s">
        <v>978</v>
      </c>
      <c r="AF153" t="s">
        <v>979</v>
      </c>
      <c r="AG153" t="s">
        <v>980</v>
      </c>
      <c r="AH153">
        <v>2</v>
      </c>
      <c r="AI153" t="s">
        <v>51</v>
      </c>
      <c r="AJ153" t="s">
        <v>51</v>
      </c>
      <c r="AK153" t="s">
        <v>51</v>
      </c>
      <c r="AL153" t="s">
        <v>51</v>
      </c>
      <c r="AM153" t="s">
        <v>981</v>
      </c>
      <c r="AN153" t="s">
        <v>51</v>
      </c>
      <c r="AO153" t="s">
        <v>982</v>
      </c>
      <c r="AP153" t="s">
        <v>51</v>
      </c>
      <c r="AQ153" t="s">
        <v>51</v>
      </c>
      <c r="AR153" t="s">
        <v>83</v>
      </c>
      <c r="AS153">
        <f t="shared" si="33"/>
        <v>16</v>
      </c>
      <c r="AT153">
        <f t="shared" si="34"/>
        <v>32</v>
      </c>
      <c r="AU153">
        <f t="shared" si="35"/>
        <v>44</v>
      </c>
      <c r="AV153">
        <f t="shared" si="36"/>
        <v>49</v>
      </c>
      <c r="AW153">
        <f t="shared" si="37"/>
        <v>50</v>
      </c>
      <c r="AX153">
        <f t="shared" si="38"/>
        <v>2</v>
      </c>
      <c r="AY153">
        <f t="shared" si="39"/>
        <v>46</v>
      </c>
      <c r="AZ153">
        <f t="shared" si="40"/>
        <v>12</v>
      </c>
      <c r="BA153">
        <f t="shared" si="41"/>
        <v>4</v>
      </c>
      <c r="BB153">
        <f t="shared" si="42"/>
        <v>1</v>
      </c>
      <c r="BC153">
        <f t="shared" si="43"/>
        <v>2</v>
      </c>
      <c r="BD153" t="str">
        <f t="shared" si="30"/>
        <v/>
      </c>
      <c r="BE153" t="str">
        <f t="shared" si="31"/>
        <v/>
      </c>
      <c r="BF153" t="str">
        <f t="shared" si="32"/>
        <v/>
      </c>
    </row>
    <row r="154" spans="1:58" x14ac:dyDescent="0.35">
      <c r="A154" t="s">
        <v>983</v>
      </c>
      <c r="B154" s="10" t="s">
        <v>984</v>
      </c>
      <c r="C154" t="s">
        <v>985</v>
      </c>
      <c r="D154" t="s">
        <v>49</v>
      </c>
      <c r="E154">
        <v>89</v>
      </c>
      <c r="F154" t="s">
        <v>50</v>
      </c>
      <c r="G154">
        <v>11357</v>
      </c>
      <c r="H154">
        <v>89</v>
      </c>
      <c r="I154">
        <v>25</v>
      </c>
      <c r="J154" t="s">
        <v>51</v>
      </c>
      <c r="K154" t="s">
        <v>51</v>
      </c>
      <c r="L154" t="s">
        <v>51</v>
      </c>
      <c r="M154" t="s">
        <v>51</v>
      </c>
      <c r="N154" t="s">
        <v>51</v>
      </c>
      <c r="O154" t="s">
        <v>51</v>
      </c>
      <c r="P154" t="s">
        <v>51</v>
      </c>
      <c r="Q154" t="s">
        <v>51</v>
      </c>
      <c r="R154" t="s">
        <v>51</v>
      </c>
      <c r="S154" t="s">
        <v>51</v>
      </c>
      <c r="T154" t="s">
        <v>51</v>
      </c>
      <c r="U154" t="s">
        <v>51</v>
      </c>
      <c r="V154" t="s">
        <v>986</v>
      </c>
      <c r="W154" t="s">
        <v>987</v>
      </c>
      <c r="X154" t="s">
        <v>988</v>
      </c>
      <c r="Y154" t="s">
        <v>989</v>
      </c>
      <c r="Z154" t="s">
        <v>94</v>
      </c>
      <c r="AA154" t="s">
        <v>990</v>
      </c>
      <c r="AB154" t="s">
        <v>94</v>
      </c>
      <c r="AC154" t="s">
        <v>991</v>
      </c>
      <c r="AD154" t="s">
        <v>51</v>
      </c>
      <c r="AE154" t="s">
        <v>992</v>
      </c>
      <c r="AF154" t="s">
        <v>993</v>
      </c>
      <c r="AG154" t="s">
        <v>994</v>
      </c>
      <c r="AH154">
        <v>1</v>
      </c>
      <c r="AI154" t="s">
        <v>51</v>
      </c>
      <c r="AJ154">
        <v>22</v>
      </c>
      <c r="AK154" t="s">
        <v>51</v>
      </c>
      <c r="AL154" t="s">
        <v>51</v>
      </c>
      <c r="AM154" t="s">
        <v>995</v>
      </c>
      <c r="AN154" t="s">
        <v>51</v>
      </c>
      <c r="AO154" t="s">
        <v>996</v>
      </c>
      <c r="AP154">
        <v>340</v>
      </c>
      <c r="AQ154" t="s">
        <v>997</v>
      </c>
      <c r="AR154" t="s">
        <v>119</v>
      </c>
      <c r="AS154">
        <f t="shared" si="33"/>
        <v>89</v>
      </c>
      <c r="AT154">
        <f t="shared" si="34"/>
        <v>118</v>
      </c>
      <c r="AU154">
        <f t="shared" si="35"/>
        <v>103</v>
      </c>
      <c r="AV154">
        <f t="shared" si="36"/>
        <v>99</v>
      </c>
      <c r="AW154">
        <f t="shared" si="37"/>
        <v>3</v>
      </c>
      <c r="AX154">
        <f t="shared" si="38"/>
        <v>202</v>
      </c>
      <c r="AY154">
        <f t="shared" si="39"/>
        <v>3</v>
      </c>
      <c r="AZ154">
        <f t="shared" si="40"/>
        <v>144</v>
      </c>
      <c r="BA154">
        <f t="shared" si="41"/>
        <v>4</v>
      </c>
      <c r="BB154">
        <f t="shared" si="42"/>
        <v>1</v>
      </c>
      <c r="BC154">
        <f t="shared" si="43"/>
        <v>23</v>
      </c>
      <c r="BD154">
        <f t="shared" si="30"/>
        <v>2.9411764705882353E-3</v>
      </c>
      <c r="BE154" t="str">
        <f t="shared" si="31"/>
        <v/>
      </c>
      <c r="BF154">
        <f t="shared" si="32"/>
        <v>6.4705882352941183E-2</v>
      </c>
    </row>
    <row r="155" spans="1:58" x14ac:dyDescent="0.35">
      <c r="A155" t="s">
        <v>164</v>
      </c>
      <c r="B155" s="10" t="s">
        <v>165</v>
      </c>
      <c r="C155" t="s">
        <v>998</v>
      </c>
      <c r="D155" t="s">
        <v>501</v>
      </c>
      <c r="E155">
        <v>529</v>
      </c>
      <c r="F155" t="s">
        <v>502</v>
      </c>
      <c r="G155">
        <v>11358</v>
      </c>
      <c r="H155">
        <v>529</v>
      </c>
      <c r="I155">
        <v>25</v>
      </c>
      <c r="J155" t="s">
        <v>51</v>
      </c>
      <c r="K155" t="s">
        <v>51</v>
      </c>
      <c r="L155" t="s">
        <v>51</v>
      </c>
      <c r="M155" t="s">
        <v>51</v>
      </c>
      <c r="N155" t="s">
        <v>51</v>
      </c>
      <c r="O155" t="s">
        <v>51</v>
      </c>
      <c r="P155" t="s">
        <v>51</v>
      </c>
      <c r="Q155" t="s">
        <v>51</v>
      </c>
      <c r="R155" t="s">
        <v>51</v>
      </c>
      <c r="S155" t="s">
        <v>51</v>
      </c>
      <c r="T155" t="s">
        <v>51</v>
      </c>
      <c r="U155" t="s">
        <v>51</v>
      </c>
      <c r="V155" t="s">
        <v>999</v>
      </c>
      <c r="W155" t="s">
        <v>1000</v>
      </c>
      <c r="X155" t="s">
        <v>1001</v>
      </c>
      <c r="Y155" t="s">
        <v>51</v>
      </c>
      <c r="Z155" t="s">
        <v>51</v>
      </c>
      <c r="AA155" t="s">
        <v>51</v>
      </c>
      <c r="AB155" t="s">
        <v>51</v>
      </c>
      <c r="AC155" t="s">
        <v>51</v>
      </c>
      <c r="AD155" t="s">
        <v>51</v>
      </c>
      <c r="AE155" t="s">
        <v>1002</v>
      </c>
      <c r="AF155" t="s">
        <v>1003</v>
      </c>
      <c r="AG155" t="s">
        <v>1004</v>
      </c>
      <c r="AH155">
        <v>0</v>
      </c>
      <c r="AI155">
        <v>1</v>
      </c>
      <c r="AJ155">
        <v>0</v>
      </c>
      <c r="AK155" t="s">
        <v>51</v>
      </c>
      <c r="AL155" t="s">
        <v>51</v>
      </c>
      <c r="AM155" t="s">
        <v>1005</v>
      </c>
      <c r="AN155" t="s">
        <v>51</v>
      </c>
      <c r="AO155" t="s">
        <v>1006</v>
      </c>
      <c r="AP155" t="s">
        <v>51</v>
      </c>
      <c r="AQ155" t="s">
        <v>51</v>
      </c>
      <c r="AR155" t="s">
        <v>51</v>
      </c>
      <c r="AS155">
        <f t="shared" si="33"/>
        <v>223</v>
      </c>
      <c r="AT155">
        <f t="shared" si="34"/>
        <v>134</v>
      </c>
      <c r="AU155">
        <f t="shared" si="35"/>
        <v>98</v>
      </c>
      <c r="AV155">
        <f t="shared" si="36"/>
        <v>4</v>
      </c>
      <c r="AW155">
        <f t="shared" si="37"/>
        <v>4</v>
      </c>
      <c r="AX155">
        <f t="shared" si="38"/>
        <v>4</v>
      </c>
      <c r="AY155">
        <f t="shared" si="39"/>
        <v>4</v>
      </c>
      <c r="AZ155">
        <f t="shared" si="40"/>
        <v>4</v>
      </c>
      <c r="BA155">
        <f t="shared" si="41"/>
        <v>4</v>
      </c>
      <c r="BB155">
        <f t="shared" si="42"/>
        <v>6</v>
      </c>
      <c r="BC155">
        <f t="shared" si="43"/>
        <v>1</v>
      </c>
      <c r="BD155" t="str">
        <f t="shared" si="30"/>
        <v/>
      </c>
      <c r="BE155" t="str">
        <f t="shared" si="31"/>
        <v/>
      </c>
      <c r="BF155" t="str">
        <f t="shared" si="32"/>
        <v/>
      </c>
    </row>
    <row r="156" spans="1:58" hidden="1" x14ac:dyDescent="0.35">
      <c r="A156" t="s">
        <v>1007</v>
      </c>
      <c r="B156" s="10" t="s">
        <v>1008</v>
      </c>
      <c r="C156" t="s">
        <v>1009</v>
      </c>
      <c r="D156" t="s">
        <v>85</v>
      </c>
      <c r="E156">
        <v>326</v>
      </c>
      <c r="F156" t="s">
        <v>86</v>
      </c>
      <c r="G156">
        <v>11359</v>
      </c>
      <c r="H156">
        <v>326</v>
      </c>
      <c r="I156">
        <v>25</v>
      </c>
      <c r="J156" t="s">
        <v>51</v>
      </c>
      <c r="K156" t="s">
        <v>51</v>
      </c>
      <c r="L156" t="s">
        <v>51</v>
      </c>
      <c r="M156" t="s">
        <v>51</v>
      </c>
      <c r="N156" t="s">
        <v>51</v>
      </c>
      <c r="O156" t="s">
        <v>51</v>
      </c>
      <c r="P156" t="s">
        <v>51</v>
      </c>
      <c r="Q156" t="s">
        <v>51</v>
      </c>
      <c r="R156" t="s">
        <v>51</v>
      </c>
      <c r="S156" t="s">
        <v>51</v>
      </c>
      <c r="T156" t="s">
        <v>51</v>
      </c>
      <c r="U156" t="s">
        <v>51</v>
      </c>
      <c r="V156" t="s">
        <v>51</v>
      </c>
      <c r="W156" t="s">
        <v>51</v>
      </c>
      <c r="X156" t="s">
        <v>51</v>
      </c>
      <c r="Y156" t="s">
        <v>51</v>
      </c>
      <c r="Z156" t="s">
        <v>51</v>
      </c>
      <c r="AA156" t="s">
        <v>51</v>
      </c>
      <c r="AB156" t="s">
        <v>51</v>
      </c>
      <c r="AC156" t="s">
        <v>51</v>
      </c>
      <c r="AD156" t="s">
        <v>51</v>
      </c>
      <c r="AE156" t="s">
        <v>51</v>
      </c>
      <c r="AF156" t="s">
        <v>51</v>
      </c>
      <c r="AG156" t="s">
        <v>51</v>
      </c>
      <c r="AH156" t="s">
        <v>51</v>
      </c>
      <c r="AI156" t="s">
        <v>51</v>
      </c>
      <c r="AJ156" t="s">
        <v>51</v>
      </c>
      <c r="AK156" t="s">
        <v>51</v>
      </c>
      <c r="AL156" t="s">
        <v>51</v>
      </c>
      <c r="AM156" t="s">
        <v>51</v>
      </c>
      <c r="AN156" t="s">
        <v>51</v>
      </c>
      <c r="AO156" t="s">
        <v>51</v>
      </c>
      <c r="AP156" t="s">
        <v>51</v>
      </c>
      <c r="AQ156" t="s">
        <v>51</v>
      </c>
      <c r="AR156" t="s">
        <v>51</v>
      </c>
      <c r="AS156">
        <f t="shared" si="33"/>
        <v>4</v>
      </c>
      <c r="AT156">
        <f t="shared" si="34"/>
        <v>4</v>
      </c>
      <c r="AU156">
        <f t="shared" si="35"/>
        <v>4</v>
      </c>
      <c r="AV156">
        <f t="shared" si="36"/>
        <v>4</v>
      </c>
      <c r="AW156">
        <f t="shared" si="37"/>
        <v>4</v>
      </c>
      <c r="AX156">
        <f t="shared" si="38"/>
        <v>4</v>
      </c>
      <c r="AY156">
        <f t="shared" si="39"/>
        <v>4</v>
      </c>
      <c r="AZ156">
        <f t="shared" si="40"/>
        <v>4</v>
      </c>
      <c r="BA156">
        <f t="shared" si="41"/>
        <v>4</v>
      </c>
      <c r="BB156">
        <f t="shared" si="42"/>
        <v>9</v>
      </c>
      <c r="BC156">
        <f t="shared" si="43"/>
        <v>0</v>
      </c>
      <c r="BD156" t="str">
        <f t="shared" si="30"/>
        <v/>
      </c>
      <c r="BE156" t="str">
        <f t="shared" si="31"/>
        <v/>
      </c>
      <c r="BF156" t="str">
        <f t="shared" si="32"/>
        <v/>
      </c>
    </row>
    <row r="157" spans="1:58" x14ac:dyDescent="0.35">
      <c r="A157" t="s">
        <v>449</v>
      </c>
      <c r="B157" s="10" t="s">
        <v>450</v>
      </c>
      <c r="C157" t="s">
        <v>1010</v>
      </c>
      <c r="D157" t="s">
        <v>501</v>
      </c>
      <c r="E157">
        <v>928</v>
      </c>
      <c r="F157" t="s">
        <v>502</v>
      </c>
      <c r="G157">
        <v>11360</v>
      </c>
      <c r="H157">
        <v>928</v>
      </c>
      <c r="I157">
        <v>25</v>
      </c>
      <c r="J157" t="s">
        <v>51</v>
      </c>
      <c r="K157" t="s">
        <v>51</v>
      </c>
      <c r="L157" t="s">
        <v>51</v>
      </c>
      <c r="M157" t="s">
        <v>51</v>
      </c>
      <c r="N157" t="s">
        <v>51</v>
      </c>
      <c r="O157" t="s">
        <v>51</v>
      </c>
      <c r="P157" t="s">
        <v>51</v>
      </c>
      <c r="Q157" t="s">
        <v>51</v>
      </c>
      <c r="R157" t="s">
        <v>51</v>
      </c>
      <c r="S157" t="s">
        <v>51</v>
      </c>
      <c r="T157" t="s">
        <v>51</v>
      </c>
      <c r="U157" t="s">
        <v>51</v>
      </c>
      <c r="V157" t="s">
        <v>51</v>
      </c>
      <c r="W157" t="s">
        <v>1011</v>
      </c>
      <c r="X157" t="s">
        <v>51</v>
      </c>
      <c r="Y157" t="s">
        <v>51</v>
      </c>
      <c r="Z157" t="s">
        <v>1012</v>
      </c>
      <c r="AA157" t="s">
        <v>51</v>
      </c>
      <c r="AB157" t="s">
        <v>51</v>
      </c>
      <c r="AC157" t="s">
        <v>51</v>
      </c>
      <c r="AD157" t="s">
        <v>51</v>
      </c>
      <c r="AE157" t="s">
        <v>1011</v>
      </c>
      <c r="AF157" t="s">
        <v>51</v>
      </c>
      <c r="AG157" t="s">
        <v>1013</v>
      </c>
      <c r="AH157" t="s">
        <v>51</v>
      </c>
      <c r="AI157">
        <v>1</v>
      </c>
      <c r="AJ157">
        <v>1</v>
      </c>
      <c r="AK157" t="s">
        <v>51</v>
      </c>
      <c r="AL157" t="s">
        <v>51</v>
      </c>
      <c r="AM157" t="s">
        <v>1014</v>
      </c>
      <c r="AN157" t="s">
        <v>51</v>
      </c>
      <c r="AO157" t="s">
        <v>1015</v>
      </c>
      <c r="AP157" t="s">
        <v>51</v>
      </c>
      <c r="AQ157" t="s">
        <v>1016</v>
      </c>
      <c r="AR157" t="s">
        <v>255</v>
      </c>
      <c r="AS157">
        <f t="shared" si="33"/>
        <v>4</v>
      </c>
      <c r="AT157">
        <f t="shared" si="34"/>
        <v>32</v>
      </c>
      <c r="AU157">
        <f t="shared" si="35"/>
        <v>4</v>
      </c>
      <c r="AV157">
        <f t="shared" si="36"/>
        <v>4</v>
      </c>
      <c r="AW157">
        <f t="shared" si="37"/>
        <v>38</v>
      </c>
      <c r="AX157">
        <f t="shared" si="38"/>
        <v>4</v>
      </c>
      <c r="AY157">
        <f t="shared" si="39"/>
        <v>4</v>
      </c>
      <c r="AZ157">
        <f t="shared" si="40"/>
        <v>4</v>
      </c>
      <c r="BA157">
        <f t="shared" si="41"/>
        <v>4</v>
      </c>
      <c r="BB157">
        <f t="shared" si="42"/>
        <v>7</v>
      </c>
      <c r="BC157">
        <f t="shared" si="43"/>
        <v>2</v>
      </c>
      <c r="BD157" t="str">
        <f t="shared" si="30"/>
        <v/>
      </c>
      <c r="BE157" t="str">
        <f t="shared" si="31"/>
        <v/>
      </c>
      <c r="BF157" t="str">
        <f t="shared" si="32"/>
        <v/>
      </c>
    </row>
    <row r="158" spans="1:58" x14ac:dyDescent="0.35">
      <c r="A158" t="s">
        <v>1017</v>
      </c>
      <c r="B158" s="10" t="s">
        <v>1018</v>
      </c>
      <c r="C158" t="s">
        <v>1019</v>
      </c>
      <c r="D158" t="s">
        <v>49</v>
      </c>
      <c r="E158">
        <v>320</v>
      </c>
      <c r="F158" t="s">
        <v>50</v>
      </c>
      <c r="G158">
        <v>11361</v>
      </c>
      <c r="H158">
        <v>320</v>
      </c>
      <c r="I158">
        <v>25</v>
      </c>
      <c r="J158" t="s">
        <v>51</v>
      </c>
      <c r="K158" t="s">
        <v>51</v>
      </c>
      <c r="L158" t="s">
        <v>51</v>
      </c>
      <c r="M158" t="s">
        <v>51</v>
      </c>
      <c r="N158" t="s">
        <v>51</v>
      </c>
      <c r="O158" t="s">
        <v>51</v>
      </c>
      <c r="P158" t="s">
        <v>51</v>
      </c>
      <c r="Q158" t="s">
        <v>51</v>
      </c>
      <c r="R158" t="s">
        <v>51</v>
      </c>
      <c r="S158" t="s">
        <v>51</v>
      </c>
      <c r="T158" t="s">
        <v>51</v>
      </c>
      <c r="U158" t="s">
        <v>51</v>
      </c>
      <c r="V158" t="s">
        <v>1020</v>
      </c>
      <c r="W158" t="s">
        <v>1021</v>
      </c>
      <c r="X158" t="s">
        <v>1022</v>
      </c>
      <c r="Y158" t="s">
        <v>1023</v>
      </c>
      <c r="Z158" t="s">
        <v>1024</v>
      </c>
      <c r="AA158" t="s">
        <v>1025</v>
      </c>
      <c r="AB158" t="s">
        <v>1026</v>
      </c>
      <c r="AC158" t="s">
        <v>1027</v>
      </c>
      <c r="AD158" t="s">
        <v>51</v>
      </c>
      <c r="AE158" t="s">
        <v>1028</v>
      </c>
      <c r="AF158" t="s">
        <v>1029</v>
      </c>
      <c r="AG158" t="s">
        <v>1030</v>
      </c>
      <c r="AH158">
        <v>12</v>
      </c>
      <c r="AI158">
        <v>10</v>
      </c>
      <c r="AJ158">
        <v>24</v>
      </c>
      <c r="AK158" t="s">
        <v>51</v>
      </c>
      <c r="AL158" t="s">
        <v>51</v>
      </c>
      <c r="AM158" t="s">
        <v>1031</v>
      </c>
      <c r="AN158" t="s">
        <v>1032</v>
      </c>
      <c r="AO158" t="s">
        <v>1033</v>
      </c>
      <c r="AP158">
        <v>171</v>
      </c>
      <c r="AQ158" t="s">
        <v>1034</v>
      </c>
      <c r="AR158" t="s">
        <v>224</v>
      </c>
      <c r="AS158">
        <f t="shared" si="33"/>
        <v>145</v>
      </c>
      <c r="AT158">
        <f t="shared" si="34"/>
        <v>180</v>
      </c>
      <c r="AU158">
        <f t="shared" si="35"/>
        <v>249</v>
      </c>
      <c r="AV158">
        <f t="shared" si="36"/>
        <v>188</v>
      </c>
      <c r="AW158">
        <f t="shared" si="37"/>
        <v>210</v>
      </c>
      <c r="AX158">
        <f t="shared" si="38"/>
        <v>255</v>
      </c>
      <c r="AY158">
        <f t="shared" si="39"/>
        <v>200</v>
      </c>
      <c r="AZ158">
        <f t="shared" si="40"/>
        <v>215</v>
      </c>
      <c r="BA158">
        <f t="shared" si="41"/>
        <v>4</v>
      </c>
      <c r="BB158">
        <f t="shared" si="42"/>
        <v>1</v>
      </c>
      <c r="BC158">
        <f t="shared" si="43"/>
        <v>46</v>
      </c>
      <c r="BD158">
        <f t="shared" si="30"/>
        <v>7.0175438596491224E-2</v>
      </c>
      <c r="BE158">
        <f t="shared" si="31"/>
        <v>5.8479532163742687E-2</v>
      </c>
      <c r="BF158">
        <f t="shared" si="32"/>
        <v>0.14035087719298245</v>
      </c>
    </row>
    <row r="159" spans="1:58" x14ac:dyDescent="0.35">
      <c r="A159" t="s">
        <v>154</v>
      </c>
      <c r="B159" s="10" t="s">
        <v>155</v>
      </c>
      <c r="C159" t="s">
        <v>1035</v>
      </c>
      <c r="D159" t="s">
        <v>85</v>
      </c>
      <c r="E159">
        <v>117</v>
      </c>
      <c r="F159" t="s">
        <v>50</v>
      </c>
      <c r="G159">
        <v>11362</v>
      </c>
      <c r="H159">
        <v>117</v>
      </c>
      <c r="I159">
        <v>25</v>
      </c>
      <c r="J159" t="s">
        <v>51</v>
      </c>
      <c r="K159" t="s">
        <v>51</v>
      </c>
      <c r="L159" t="s">
        <v>51</v>
      </c>
      <c r="M159" t="s">
        <v>51</v>
      </c>
      <c r="N159" t="s">
        <v>51</v>
      </c>
      <c r="O159" t="s">
        <v>51</v>
      </c>
      <c r="P159" t="s">
        <v>51</v>
      </c>
      <c r="Q159" t="s">
        <v>51</v>
      </c>
      <c r="R159" t="s">
        <v>51</v>
      </c>
      <c r="S159" t="s">
        <v>51</v>
      </c>
      <c r="T159" t="s">
        <v>51</v>
      </c>
      <c r="U159" t="s">
        <v>51</v>
      </c>
      <c r="V159" t="s">
        <v>51</v>
      </c>
      <c r="W159" t="s">
        <v>51</v>
      </c>
      <c r="X159" t="s">
        <v>51</v>
      </c>
      <c r="Y159" t="s">
        <v>1036</v>
      </c>
      <c r="Z159" t="s">
        <v>51</v>
      </c>
      <c r="AA159" t="s">
        <v>51</v>
      </c>
      <c r="AB159" t="s">
        <v>1037</v>
      </c>
      <c r="AC159" t="s">
        <v>1038</v>
      </c>
      <c r="AD159" t="s">
        <v>1039</v>
      </c>
      <c r="AE159" t="s">
        <v>1040</v>
      </c>
      <c r="AF159" t="s">
        <v>1041</v>
      </c>
      <c r="AG159" t="s">
        <v>51</v>
      </c>
      <c r="AH159">
        <v>2</v>
      </c>
      <c r="AI159">
        <v>18</v>
      </c>
      <c r="AJ159" t="s">
        <v>51</v>
      </c>
      <c r="AK159" t="s">
        <v>1042</v>
      </c>
      <c r="AL159" t="s">
        <v>51</v>
      </c>
      <c r="AM159" t="s">
        <v>51</v>
      </c>
      <c r="AN159" t="s">
        <v>1043</v>
      </c>
      <c r="AO159" t="s">
        <v>51</v>
      </c>
      <c r="AP159">
        <v>18</v>
      </c>
      <c r="AQ159" t="s">
        <v>1044</v>
      </c>
      <c r="AR159" t="s">
        <v>1045</v>
      </c>
      <c r="AS159">
        <f t="shared" si="33"/>
        <v>4</v>
      </c>
      <c r="AT159">
        <f t="shared" si="34"/>
        <v>4</v>
      </c>
      <c r="AU159">
        <f t="shared" si="35"/>
        <v>4</v>
      </c>
      <c r="AV159">
        <f t="shared" si="36"/>
        <v>97</v>
      </c>
      <c r="AW159">
        <f t="shared" si="37"/>
        <v>4</v>
      </c>
      <c r="AX159">
        <f t="shared" si="38"/>
        <v>4</v>
      </c>
      <c r="AY159">
        <f t="shared" si="39"/>
        <v>114</v>
      </c>
      <c r="AZ159">
        <f t="shared" si="40"/>
        <v>198</v>
      </c>
      <c r="BA159">
        <f t="shared" si="41"/>
        <v>244</v>
      </c>
      <c r="BB159">
        <f t="shared" si="42"/>
        <v>5</v>
      </c>
      <c r="BC159">
        <f t="shared" si="43"/>
        <v>20</v>
      </c>
      <c r="BD159">
        <f t="shared" si="30"/>
        <v>0.1111111111111111</v>
      </c>
      <c r="BE159">
        <f t="shared" si="31"/>
        <v>1</v>
      </c>
      <c r="BF159" t="str">
        <f t="shared" si="32"/>
        <v/>
      </c>
    </row>
    <row r="160" spans="1:58" x14ac:dyDescent="0.35">
      <c r="A160" t="s">
        <v>964</v>
      </c>
      <c r="B160" s="10" t="s">
        <v>965</v>
      </c>
      <c r="C160" t="s">
        <v>1046</v>
      </c>
      <c r="D160" t="s">
        <v>85</v>
      </c>
      <c r="E160">
        <v>478</v>
      </c>
      <c r="F160" t="s">
        <v>90</v>
      </c>
      <c r="G160">
        <v>11363</v>
      </c>
      <c r="H160">
        <v>478</v>
      </c>
      <c r="I160">
        <v>25</v>
      </c>
      <c r="J160" t="s">
        <v>51</v>
      </c>
      <c r="K160" t="s">
        <v>51</v>
      </c>
      <c r="L160" t="s">
        <v>51</v>
      </c>
      <c r="M160" t="s">
        <v>51</v>
      </c>
      <c r="N160" t="s">
        <v>51</v>
      </c>
      <c r="O160" t="s">
        <v>51</v>
      </c>
      <c r="P160" t="s">
        <v>51</v>
      </c>
      <c r="Q160" t="s">
        <v>51</v>
      </c>
      <c r="R160" t="s">
        <v>51</v>
      </c>
      <c r="S160" t="s">
        <v>51</v>
      </c>
      <c r="T160" t="s">
        <v>51</v>
      </c>
      <c r="U160" t="s">
        <v>51</v>
      </c>
      <c r="V160" t="s">
        <v>1047</v>
      </c>
      <c r="W160" t="s">
        <v>1048</v>
      </c>
      <c r="X160" t="s">
        <v>1049</v>
      </c>
      <c r="Y160" t="s">
        <v>1050</v>
      </c>
      <c r="Z160" t="s">
        <v>1051</v>
      </c>
      <c r="AA160" t="s">
        <v>1052</v>
      </c>
      <c r="AB160" t="s">
        <v>1053</v>
      </c>
      <c r="AC160" t="s">
        <v>1054</v>
      </c>
      <c r="AD160" t="s">
        <v>51</v>
      </c>
      <c r="AE160" t="s">
        <v>1055</v>
      </c>
      <c r="AF160" t="s">
        <v>1056</v>
      </c>
      <c r="AG160" t="s">
        <v>1057</v>
      </c>
      <c r="AH160">
        <v>0</v>
      </c>
      <c r="AI160">
        <v>6</v>
      </c>
      <c r="AJ160">
        <v>5</v>
      </c>
      <c r="AK160" t="s">
        <v>1058</v>
      </c>
      <c r="AL160" t="s">
        <v>51</v>
      </c>
      <c r="AM160" t="s">
        <v>1059</v>
      </c>
      <c r="AN160" t="s">
        <v>1060</v>
      </c>
      <c r="AO160" t="s">
        <v>1061</v>
      </c>
      <c r="AP160">
        <v>19</v>
      </c>
      <c r="AQ160" t="s">
        <v>51</v>
      </c>
      <c r="AR160" t="s">
        <v>51</v>
      </c>
      <c r="AS160">
        <f t="shared" si="33"/>
        <v>255</v>
      </c>
      <c r="AT160">
        <f t="shared" si="34"/>
        <v>83</v>
      </c>
      <c r="AU160">
        <f t="shared" si="35"/>
        <v>72</v>
      </c>
      <c r="AV160">
        <f t="shared" si="36"/>
        <v>28</v>
      </c>
      <c r="AW160">
        <f t="shared" si="37"/>
        <v>255</v>
      </c>
      <c r="AX160">
        <f t="shared" si="38"/>
        <v>255</v>
      </c>
      <c r="AY160">
        <f t="shared" si="39"/>
        <v>72</v>
      </c>
      <c r="AZ160">
        <f t="shared" si="40"/>
        <v>255</v>
      </c>
      <c r="BA160">
        <f t="shared" si="41"/>
        <v>4</v>
      </c>
      <c r="BB160">
        <f t="shared" si="42"/>
        <v>1</v>
      </c>
      <c r="BC160">
        <f t="shared" si="43"/>
        <v>11</v>
      </c>
      <c r="BD160">
        <f t="shared" si="30"/>
        <v>0</v>
      </c>
      <c r="BE160">
        <f t="shared" si="31"/>
        <v>0.31578947368421051</v>
      </c>
      <c r="BF160">
        <f t="shared" si="32"/>
        <v>0.26315789473684209</v>
      </c>
    </row>
    <row r="161" spans="1:58" hidden="1" x14ac:dyDescent="0.35">
      <c r="A161" t="s">
        <v>211</v>
      </c>
      <c r="B161" s="10" t="s">
        <v>212</v>
      </c>
      <c r="C161" t="s">
        <v>1062</v>
      </c>
      <c r="D161" t="s">
        <v>464</v>
      </c>
      <c r="E161">
        <v>311</v>
      </c>
      <c r="F161" t="s">
        <v>86</v>
      </c>
      <c r="G161">
        <v>11364</v>
      </c>
      <c r="H161">
        <v>311</v>
      </c>
      <c r="I161">
        <v>25</v>
      </c>
      <c r="J161" t="s">
        <v>51</v>
      </c>
      <c r="K161" t="s">
        <v>51</v>
      </c>
      <c r="L161" t="s">
        <v>51</v>
      </c>
      <c r="M161" t="s">
        <v>51</v>
      </c>
      <c r="N161" t="s">
        <v>51</v>
      </c>
      <c r="O161" t="s">
        <v>51</v>
      </c>
      <c r="P161" t="s">
        <v>51</v>
      </c>
      <c r="Q161" t="s">
        <v>51</v>
      </c>
      <c r="R161" t="s">
        <v>51</v>
      </c>
      <c r="S161" t="s">
        <v>51</v>
      </c>
      <c r="T161" t="s">
        <v>51</v>
      </c>
      <c r="U161" t="s">
        <v>51</v>
      </c>
      <c r="V161" t="s">
        <v>51</v>
      </c>
      <c r="W161" t="s">
        <v>51</v>
      </c>
      <c r="X161" t="s">
        <v>51</v>
      </c>
      <c r="Y161" t="s">
        <v>51</v>
      </c>
      <c r="Z161" t="s">
        <v>51</v>
      </c>
      <c r="AA161" t="s">
        <v>51</v>
      </c>
      <c r="AB161" t="s">
        <v>51</v>
      </c>
      <c r="AC161" t="s">
        <v>51</v>
      </c>
      <c r="AD161" t="s">
        <v>51</v>
      </c>
      <c r="AE161" t="s">
        <v>51</v>
      </c>
      <c r="AF161" t="s">
        <v>51</v>
      </c>
      <c r="AG161" t="s">
        <v>51</v>
      </c>
      <c r="AH161" t="s">
        <v>51</v>
      </c>
      <c r="AI161" t="s">
        <v>51</v>
      </c>
      <c r="AJ161" t="s">
        <v>51</v>
      </c>
      <c r="AK161" t="s">
        <v>51</v>
      </c>
      <c r="AL161" t="s">
        <v>51</v>
      </c>
      <c r="AM161" t="s">
        <v>51</v>
      </c>
      <c r="AN161" t="s">
        <v>51</v>
      </c>
      <c r="AO161" t="s">
        <v>51</v>
      </c>
      <c r="AP161" t="s">
        <v>51</v>
      </c>
      <c r="AQ161" t="s">
        <v>51</v>
      </c>
      <c r="AR161" t="s">
        <v>51</v>
      </c>
      <c r="AS161">
        <f t="shared" si="33"/>
        <v>4</v>
      </c>
      <c r="AT161">
        <f t="shared" si="34"/>
        <v>4</v>
      </c>
      <c r="AU161">
        <f t="shared" si="35"/>
        <v>4</v>
      </c>
      <c r="AV161">
        <f t="shared" si="36"/>
        <v>4</v>
      </c>
      <c r="AW161">
        <f t="shared" si="37"/>
        <v>4</v>
      </c>
      <c r="AX161">
        <f t="shared" si="38"/>
        <v>4</v>
      </c>
      <c r="AY161">
        <f t="shared" si="39"/>
        <v>4</v>
      </c>
      <c r="AZ161">
        <f t="shared" si="40"/>
        <v>4</v>
      </c>
      <c r="BA161">
        <f t="shared" si="41"/>
        <v>4</v>
      </c>
      <c r="BB161">
        <f t="shared" si="42"/>
        <v>9</v>
      </c>
      <c r="BC161">
        <f t="shared" si="43"/>
        <v>0</v>
      </c>
      <c r="BD161" t="str">
        <f t="shared" si="30"/>
        <v/>
      </c>
      <c r="BE161" t="str">
        <f t="shared" si="31"/>
        <v/>
      </c>
      <c r="BF161" t="str">
        <f t="shared" si="32"/>
        <v/>
      </c>
    </row>
    <row r="162" spans="1:58" x14ac:dyDescent="0.35">
      <c r="A162" t="s">
        <v>766</v>
      </c>
      <c r="B162" s="10" t="s">
        <v>767</v>
      </c>
      <c r="C162" t="s">
        <v>1063</v>
      </c>
      <c r="D162" t="s">
        <v>501</v>
      </c>
      <c r="E162">
        <v>754</v>
      </c>
      <c r="F162" t="s">
        <v>502</v>
      </c>
      <c r="G162">
        <v>11365</v>
      </c>
      <c r="H162">
        <v>754</v>
      </c>
      <c r="I162">
        <v>25</v>
      </c>
      <c r="J162" t="s">
        <v>51</v>
      </c>
      <c r="K162" t="s">
        <v>51</v>
      </c>
      <c r="L162" t="s">
        <v>51</v>
      </c>
      <c r="M162" t="s">
        <v>51</v>
      </c>
      <c r="N162" t="s">
        <v>51</v>
      </c>
      <c r="O162" t="s">
        <v>51</v>
      </c>
      <c r="P162" t="s">
        <v>51</v>
      </c>
      <c r="Q162" t="s">
        <v>51</v>
      </c>
      <c r="R162" t="s">
        <v>51</v>
      </c>
      <c r="S162" t="s">
        <v>51</v>
      </c>
      <c r="T162" t="s">
        <v>51</v>
      </c>
      <c r="U162" t="s">
        <v>51</v>
      </c>
      <c r="V162" t="s">
        <v>1064</v>
      </c>
      <c r="W162" t="s">
        <v>1065</v>
      </c>
      <c r="X162" t="s">
        <v>1066</v>
      </c>
      <c r="Y162" t="s">
        <v>1067</v>
      </c>
      <c r="Z162" t="s">
        <v>1068</v>
      </c>
      <c r="AA162" t="s">
        <v>1069</v>
      </c>
      <c r="AB162" t="s">
        <v>1070</v>
      </c>
      <c r="AC162" t="s">
        <v>1071</v>
      </c>
      <c r="AD162" t="s">
        <v>51</v>
      </c>
      <c r="AE162" t="s">
        <v>1072</v>
      </c>
      <c r="AF162" t="s">
        <v>1073</v>
      </c>
      <c r="AG162" t="s">
        <v>1074</v>
      </c>
      <c r="AH162">
        <v>7</v>
      </c>
      <c r="AI162">
        <v>20</v>
      </c>
      <c r="AJ162">
        <v>38</v>
      </c>
      <c r="AK162" t="s">
        <v>51</v>
      </c>
      <c r="AL162" t="s">
        <v>51</v>
      </c>
      <c r="AM162" t="s">
        <v>1075</v>
      </c>
      <c r="AN162" t="s">
        <v>1076</v>
      </c>
      <c r="AO162" t="s">
        <v>1077</v>
      </c>
      <c r="AP162" t="s">
        <v>51</v>
      </c>
      <c r="AQ162" t="s">
        <v>1078</v>
      </c>
      <c r="AR162" t="s">
        <v>547</v>
      </c>
      <c r="AS162">
        <f t="shared" si="33"/>
        <v>198</v>
      </c>
      <c r="AT162">
        <f t="shared" si="34"/>
        <v>129</v>
      </c>
      <c r="AU162">
        <f t="shared" si="35"/>
        <v>161</v>
      </c>
      <c r="AV162">
        <f t="shared" si="36"/>
        <v>253</v>
      </c>
      <c r="AW162">
        <f t="shared" si="37"/>
        <v>248</v>
      </c>
      <c r="AX162">
        <f t="shared" si="38"/>
        <v>188</v>
      </c>
      <c r="AY162">
        <f t="shared" si="39"/>
        <v>174</v>
      </c>
      <c r="AZ162">
        <f t="shared" si="40"/>
        <v>171</v>
      </c>
      <c r="BA162">
        <f t="shared" si="41"/>
        <v>4</v>
      </c>
      <c r="BB162">
        <f t="shared" si="42"/>
        <v>1</v>
      </c>
      <c r="BC162">
        <f t="shared" si="43"/>
        <v>65</v>
      </c>
      <c r="BD162" t="str">
        <f t="shared" si="30"/>
        <v/>
      </c>
      <c r="BE162" t="str">
        <f t="shared" si="31"/>
        <v/>
      </c>
      <c r="BF162" t="str">
        <f t="shared" si="32"/>
        <v/>
      </c>
    </row>
    <row r="163" spans="1:58" x14ac:dyDescent="0.35">
      <c r="A163" t="s">
        <v>474</v>
      </c>
      <c r="B163" s="10" t="s">
        <v>475</v>
      </c>
      <c r="C163" t="s">
        <v>1079</v>
      </c>
      <c r="D163" t="s">
        <v>49</v>
      </c>
      <c r="E163">
        <v>16</v>
      </c>
      <c r="F163" t="s">
        <v>50</v>
      </c>
      <c r="G163">
        <v>11366</v>
      </c>
      <c r="H163">
        <v>16</v>
      </c>
      <c r="I163">
        <v>25</v>
      </c>
      <c r="J163" t="s">
        <v>51</v>
      </c>
      <c r="K163" t="s">
        <v>51</v>
      </c>
      <c r="L163" t="s">
        <v>51</v>
      </c>
      <c r="M163" t="s">
        <v>51</v>
      </c>
      <c r="N163" t="s">
        <v>51</v>
      </c>
      <c r="O163" t="s">
        <v>51</v>
      </c>
      <c r="P163" t="s">
        <v>51</v>
      </c>
      <c r="Q163" t="s">
        <v>51</v>
      </c>
      <c r="R163" t="s">
        <v>51</v>
      </c>
      <c r="S163" t="s">
        <v>51</v>
      </c>
      <c r="T163" t="s">
        <v>51</v>
      </c>
      <c r="U163" t="s">
        <v>51</v>
      </c>
      <c r="V163">
        <v>0</v>
      </c>
      <c r="W163">
        <v>0</v>
      </c>
      <c r="X163" t="s">
        <v>1080</v>
      </c>
      <c r="Y163">
        <v>0</v>
      </c>
      <c r="Z163" t="s">
        <v>1081</v>
      </c>
      <c r="AA163">
        <v>0</v>
      </c>
      <c r="AB163">
        <v>0</v>
      </c>
      <c r="AC163" t="s">
        <v>1082</v>
      </c>
      <c r="AD163" t="s">
        <v>51</v>
      </c>
      <c r="AE163" t="s">
        <v>299</v>
      </c>
      <c r="AF163" t="s">
        <v>388</v>
      </c>
      <c r="AG163" t="s">
        <v>1083</v>
      </c>
      <c r="AH163">
        <v>2</v>
      </c>
      <c r="AI163">
        <v>0</v>
      </c>
      <c r="AJ163">
        <v>3</v>
      </c>
      <c r="AK163" t="s">
        <v>51</v>
      </c>
      <c r="AL163" t="s">
        <v>51</v>
      </c>
      <c r="AM163">
        <v>0</v>
      </c>
      <c r="AN163" t="s">
        <v>51</v>
      </c>
      <c r="AO163" t="s">
        <v>1084</v>
      </c>
      <c r="AP163">
        <v>108</v>
      </c>
      <c r="AQ163" t="s">
        <v>1085</v>
      </c>
      <c r="AR163" t="s">
        <v>83</v>
      </c>
      <c r="AS163">
        <f t="shared" si="33"/>
        <v>1</v>
      </c>
      <c r="AT163">
        <f t="shared" si="34"/>
        <v>1</v>
      </c>
      <c r="AU163">
        <f t="shared" si="35"/>
        <v>26</v>
      </c>
      <c r="AV163">
        <f t="shared" si="36"/>
        <v>1</v>
      </c>
      <c r="AW163">
        <f t="shared" si="37"/>
        <v>44</v>
      </c>
      <c r="AX163">
        <f t="shared" si="38"/>
        <v>1</v>
      </c>
      <c r="AY163">
        <f t="shared" si="39"/>
        <v>1</v>
      </c>
      <c r="AZ163">
        <f t="shared" si="40"/>
        <v>19</v>
      </c>
      <c r="BA163">
        <f t="shared" si="41"/>
        <v>4</v>
      </c>
      <c r="BB163">
        <f t="shared" si="42"/>
        <v>1</v>
      </c>
      <c r="BC163">
        <f t="shared" si="43"/>
        <v>5</v>
      </c>
      <c r="BD163">
        <f t="shared" si="30"/>
        <v>1.8518518518518517E-2</v>
      </c>
      <c r="BE163">
        <f t="shared" si="31"/>
        <v>0</v>
      </c>
      <c r="BF163">
        <f t="shared" si="32"/>
        <v>2.7777777777777776E-2</v>
      </c>
    </row>
    <row r="164" spans="1:58" hidden="1" x14ac:dyDescent="0.35">
      <c r="A164" t="s">
        <v>87</v>
      </c>
      <c r="B164" s="10" t="s">
        <v>88</v>
      </c>
      <c r="C164" t="s">
        <v>1086</v>
      </c>
      <c r="D164" t="s">
        <v>85</v>
      </c>
      <c r="E164">
        <v>466</v>
      </c>
      <c r="F164" t="s">
        <v>86</v>
      </c>
      <c r="G164">
        <v>11367</v>
      </c>
      <c r="H164">
        <v>466</v>
      </c>
      <c r="I164">
        <v>25</v>
      </c>
      <c r="J164" t="s">
        <v>51</v>
      </c>
      <c r="K164" t="s">
        <v>51</v>
      </c>
      <c r="L164" t="s">
        <v>51</v>
      </c>
      <c r="M164" t="s">
        <v>51</v>
      </c>
      <c r="N164" t="s">
        <v>51</v>
      </c>
      <c r="O164" t="s">
        <v>51</v>
      </c>
      <c r="P164" t="s">
        <v>51</v>
      </c>
      <c r="Q164" t="s">
        <v>51</v>
      </c>
      <c r="R164" t="s">
        <v>51</v>
      </c>
      <c r="S164" t="s">
        <v>51</v>
      </c>
      <c r="T164" t="s">
        <v>51</v>
      </c>
      <c r="U164" t="s">
        <v>51</v>
      </c>
      <c r="V164" t="s">
        <v>51</v>
      </c>
      <c r="W164" t="s">
        <v>51</v>
      </c>
      <c r="X164" t="s">
        <v>51</v>
      </c>
      <c r="Y164" t="s">
        <v>51</v>
      </c>
      <c r="Z164" t="s">
        <v>51</v>
      </c>
      <c r="AA164" t="s">
        <v>51</v>
      </c>
      <c r="AB164" t="s">
        <v>51</v>
      </c>
      <c r="AC164" t="s">
        <v>51</v>
      </c>
      <c r="AD164" t="s">
        <v>51</v>
      </c>
      <c r="AE164" t="s">
        <v>51</v>
      </c>
      <c r="AF164" t="s">
        <v>51</v>
      </c>
      <c r="AG164" t="s">
        <v>51</v>
      </c>
      <c r="AH164" t="s">
        <v>51</v>
      </c>
      <c r="AI164" t="s">
        <v>51</v>
      </c>
      <c r="AJ164" t="s">
        <v>51</v>
      </c>
      <c r="AK164" t="s">
        <v>51</v>
      </c>
      <c r="AL164" t="s">
        <v>51</v>
      </c>
      <c r="AM164" t="s">
        <v>51</v>
      </c>
      <c r="AN164" t="s">
        <v>51</v>
      </c>
      <c r="AO164" t="s">
        <v>51</v>
      </c>
      <c r="AP164" t="s">
        <v>51</v>
      </c>
      <c r="AQ164" t="s">
        <v>51</v>
      </c>
      <c r="AR164" t="s">
        <v>51</v>
      </c>
      <c r="AS164">
        <f t="shared" si="33"/>
        <v>4</v>
      </c>
      <c r="AT164">
        <f t="shared" si="34"/>
        <v>4</v>
      </c>
      <c r="AU164">
        <f t="shared" si="35"/>
        <v>4</v>
      </c>
      <c r="AV164">
        <f t="shared" si="36"/>
        <v>4</v>
      </c>
      <c r="AW164">
        <f t="shared" si="37"/>
        <v>4</v>
      </c>
      <c r="AX164">
        <f t="shared" si="38"/>
        <v>4</v>
      </c>
      <c r="AY164">
        <f t="shared" si="39"/>
        <v>4</v>
      </c>
      <c r="AZ164">
        <f t="shared" si="40"/>
        <v>4</v>
      </c>
      <c r="BA164">
        <f t="shared" si="41"/>
        <v>4</v>
      </c>
      <c r="BB164">
        <f t="shared" si="42"/>
        <v>9</v>
      </c>
      <c r="BC164">
        <f t="shared" si="43"/>
        <v>0</v>
      </c>
      <c r="BD164" t="str">
        <f t="shared" si="30"/>
        <v/>
      </c>
      <c r="BE164" t="str">
        <f t="shared" si="31"/>
        <v/>
      </c>
      <c r="BF164" t="str">
        <f t="shared" si="32"/>
        <v/>
      </c>
    </row>
    <row r="165" spans="1:58" hidden="1" x14ac:dyDescent="0.35">
      <c r="A165" t="s">
        <v>87</v>
      </c>
      <c r="B165" s="10" t="s">
        <v>88</v>
      </c>
      <c r="C165" t="s">
        <v>1087</v>
      </c>
      <c r="D165" t="s">
        <v>464</v>
      </c>
      <c r="E165">
        <v>487</v>
      </c>
      <c r="F165" t="s">
        <v>86</v>
      </c>
      <c r="G165">
        <v>11368</v>
      </c>
      <c r="H165">
        <v>487</v>
      </c>
      <c r="I165">
        <v>25</v>
      </c>
      <c r="J165" t="s">
        <v>51</v>
      </c>
      <c r="K165" t="s">
        <v>51</v>
      </c>
      <c r="L165" t="s">
        <v>51</v>
      </c>
      <c r="M165" t="s">
        <v>51</v>
      </c>
      <c r="N165" t="s">
        <v>51</v>
      </c>
      <c r="O165" t="s">
        <v>51</v>
      </c>
      <c r="P165" t="s">
        <v>51</v>
      </c>
      <c r="Q165" t="s">
        <v>51</v>
      </c>
      <c r="R165" t="s">
        <v>51</v>
      </c>
      <c r="S165" t="s">
        <v>51</v>
      </c>
      <c r="T165" t="s">
        <v>51</v>
      </c>
      <c r="U165" t="s">
        <v>51</v>
      </c>
      <c r="V165" t="s">
        <v>51</v>
      </c>
      <c r="W165" t="s">
        <v>51</v>
      </c>
      <c r="X165" t="s">
        <v>51</v>
      </c>
      <c r="Y165" t="s">
        <v>51</v>
      </c>
      <c r="Z165" t="s">
        <v>51</v>
      </c>
      <c r="AA165" t="s">
        <v>51</v>
      </c>
      <c r="AB165" t="s">
        <v>51</v>
      </c>
      <c r="AC165" t="s">
        <v>51</v>
      </c>
      <c r="AD165" t="s">
        <v>51</v>
      </c>
      <c r="AE165" t="s">
        <v>51</v>
      </c>
      <c r="AF165" t="s">
        <v>51</v>
      </c>
      <c r="AG165" t="s">
        <v>51</v>
      </c>
      <c r="AH165" t="s">
        <v>51</v>
      </c>
      <c r="AI165" t="s">
        <v>51</v>
      </c>
      <c r="AJ165" t="s">
        <v>51</v>
      </c>
      <c r="AK165" t="s">
        <v>51</v>
      </c>
      <c r="AL165" t="s">
        <v>51</v>
      </c>
      <c r="AM165" t="s">
        <v>51</v>
      </c>
      <c r="AN165" t="s">
        <v>51</v>
      </c>
      <c r="AO165" t="s">
        <v>51</v>
      </c>
      <c r="AP165" t="s">
        <v>51</v>
      </c>
      <c r="AQ165" t="s">
        <v>51</v>
      </c>
      <c r="AR165" t="s">
        <v>51</v>
      </c>
      <c r="AS165">
        <f t="shared" si="33"/>
        <v>4</v>
      </c>
      <c r="AT165">
        <f t="shared" si="34"/>
        <v>4</v>
      </c>
      <c r="AU165">
        <f t="shared" si="35"/>
        <v>4</v>
      </c>
      <c r="AV165">
        <f t="shared" si="36"/>
        <v>4</v>
      </c>
      <c r="AW165">
        <f t="shared" si="37"/>
        <v>4</v>
      </c>
      <c r="AX165">
        <f t="shared" si="38"/>
        <v>4</v>
      </c>
      <c r="AY165">
        <f t="shared" si="39"/>
        <v>4</v>
      </c>
      <c r="AZ165">
        <f t="shared" si="40"/>
        <v>4</v>
      </c>
      <c r="BA165">
        <f t="shared" si="41"/>
        <v>4</v>
      </c>
      <c r="BB165">
        <f t="shared" si="42"/>
        <v>9</v>
      </c>
      <c r="BC165">
        <f t="shared" si="43"/>
        <v>0</v>
      </c>
      <c r="BD165" t="str">
        <f t="shared" si="30"/>
        <v/>
      </c>
      <c r="BE165" t="str">
        <f t="shared" si="31"/>
        <v/>
      </c>
      <c r="BF165" t="str">
        <f t="shared" si="32"/>
        <v/>
      </c>
    </row>
    <row r="166" spans="1:58" hidden="1" x14ac:dyDescent="0.35">
      <c r="A166" t="s">
        <v>193</v>
      </c>
      <c r="B166" s="10" t="s">
        <v>194</v>
      </c>
      <c r="C166" t="s">
        <v>1088</v>
      </c>
      <c r="D166" t="s">
        <v>85</v>
      </c>
      <c r="E166">
        <v>233</v>
      </c>
      <c r="F166" t="s">
        <v>86</v>
      </c>
      <c r="G166">
        <v>11369</v>
      </c>
      <c r="H166">
        <v>233</v>
      </c>
      <c r="I166">
        <v>25</v>
      </c>
      <c r="J166" t="s">
        <v>51</v>
      </c>
      <c r="K166" t="s">
        <v>51</v>
      </c>
      <c r="L166" t="s">
        <v>51</v>
      </c>
      <c r="M166" t="s">
        <v>51</v>
      </c>
      <c r="N166" t="s">
        <v>51</v>
      </c>
      <c r="O166" t="s">
        <v>51</v>
      </c>
      <c r="P166" t="s">
        <v>51</v>
      </c>
      <c r="Q166" t="s">
        <v>51</v>
      </c>
      <c r="R166" t="s">
        <v>51</v>
      </c>
      <c r="S166" t="s">
        <v>51</v>
      </c>
      <c r="T166" t="s">
        <v>51</v>
      </c>
      <c r="U166" t="s">
        <v>51</v>
      </c>
      <c r="V166" t="s">
        <v>51</v>
      </c>
      <c r="W166" t="s">
        <v>51</v>
      </c>
      <c r="X166" t="s">
        <v>51</v>
      </c>
      <c r="Y166" t="s">
        <v>51</v>
      </c>
      <c r="Z166" t="s">
        <v>51</v>
      </c>
      <c r="AA166" t="s">
        <v>51</v>
      </c>
      <c r="AB166" t="s">
        <v>51</v>
      </c>
      <c r="AC166" t="s">
        <v>51</v>
      </c>
      <c r="AD166" t="s">
        <v>51</v>
      </c>
      <c r="AE166" t="s">
        <v>51</v>
      </c>
      <c r="AF166" t="s">
        <v>51</v>
      </c>
      <c r="AG166" t="s">
        <v>51</v>
      </c>
      <c r="AH166" t="s">
        <v>51</v>
      </c>
      <c r="AI166" t="s">
        <v>51</v>
      </c>
      <c r="AJ166" t="s">
        <v>51</v>
      </c>
      <c r="AK166" t="s">
        <v>51</v>
      </c>
      <c r="AL166" t="s">
        <v>51</v>
      </c>
      <c r="AM166" t="s">
        <v>51</v>
      </c>
      <c r="AN166" t="s">
        <v>51</v>
      </c>
      <c r="AO166" t="s">
        <v>51</v>
      </c>
      <c r="AP166" t="s">
        <v>51</v>
      </c>
      <c r="AQ166" t="s">
        <v>51</v>
      </c>
      <c r="AR166" t="s">
        <v>51</v>
      </c>
      <c r="AS166">
        <f t="shared" si="33"/>
        <v>4</v>
      </c>
      <c r="AT166">
        <f t="shared" si="34"/>
        <v>4</v>
      </c>
      <c r="AU166">
        <f t="shared" si="35"/>
        <v>4</v>
      </c>
      <c r="AV166">
        <f t="shared" si="36"/>
        <v>4</v>
      </c>
      <c r="AW166">
        <f t="shared" si="37"/>
        <v>4</v>
      </c>
      <c r="AX166">
        <f t="shared" si="38"/>
        <v>4</v>
      </c>
      <c r="AY166">
        <f t="shared" si="39"/>
        <v>4</v>
      </c>
      <c r="AZ166">
        <f t="shared" si="40"/>
        <v>4</v>
      </c>
      <c r="BA166">
        <f t="shared" si="41"/>
        <v>4</v>
      </c>
      <c r="BB166">
        <f t="shared" si="42"/>
        <v>9</v>
      </c>
      <c r="BC166">
        <f t="shared" si="43"/>
        <v>0</v>
      </c>
      <c r="BD166" t="str">
        <f t="shared" si="30"/>
        <v/>
      </c>
      <c r="BE166" t="str">
        <f t="shared" si="31"/>
        <v/>
      </c>
      <c r="BF166" t="str">
        <f t="shared" si="32"/>
        <v/>
      </c>
    </row>
    <row r="167" spans="1:58" hidden="1" x14ac:dyDescent="0.35">
      <c r="A167" t="s">
        <v>626</v>
      </c>
      <c r="B167" s="10" t="s">
        <v>627</v>
      </c>
      <c r="C167" t="s">
        <v>1089</v>
      </c>
      <c r="D167" t="s">
        <v>501</v>
      </c>
      <c r="E167">
        <v>1025</v>
      </c>
      <c r="F167" t="s">
        <v>502</v>
      </c>
      <c r="G167">
        <v>11370</v>
      </c>
      <c r="H167">
        <v>1025</v>
      </c>
      <c r="I167">
        <v>25</v>
      </c>
      <c r="J167" t="s">
        <v>51</v>
      </c>
      <c r="K167" t="s">
        <v>51</v>
      </c>
      <c r="L167" t="s">
        <v>51</v>
      </c>
      <c r="M167" t="s">
        <v>51</v>
      </c>
      <c r="N167" t="s">
        <v>51</v>
      </c>
      <c r="O167" t="s">
        <v>51</v>
      </c>
      <c r="P167" t="s">
        <v>51</v>
      </c>
      <c r="Q167" t="s">
        <v>51</v>
      </c>
      <c r="R167" t="s">
        <v>51</v>
      </c>
      <c r="S167" t="s">
        <v>51</v>
      </c>
      <c r="T167" t="s">
        <v>51</v>
      </c>
      <c r="U167" t="s">
        <v>51</v>
      </c>
      <c r="V167" t="s">
        <v>51</v>
      </c>
      <c r="W167" t="s">
        <v>51</v>
      </c>
      <c r="X167" t="s">
        <v>51</v>
      </c>
      <c r="Y167" t="s">
        <v>51</v>
      </c>
      <c r="Z167" t="s">
        <v>51</v>
      </c>
      <c r="AA167" t="s">
        <v>51</v>
      </c>
      <c r="AB167" t="s">
        <v>51</v>
      </c>
      <c r="AC167" t="s">
        <v>51</v>
      </c>
      <c r="AD167" t="s">
        <v>51</v>
      </c>
      <c r="AE167" t="s">
        <v>51</v>
      </c>
      <c r="AF167" t="s">
        <v>51</v>
      </c>
      <c r="AG167" t="s">
        <v>51</v>
      </c>
      <c r="AH167" t="s">
        <v>51</v>
      </c>
      <c r="AI167" t="s">
        <v>51</v>
      </c>
      <c r="AJ167" t="s">
        <v>51</v>
      </c>
      <c r="AK167" t="s">
        <v>51</v>
      </c>
      <c r="AL167" t="s">
        <v>51</v>
      </c>
      <c r="AM167" t="s">
        <v>51</v>
      </c>
      <c r="AN167" t="s">
        <v>51</v>
      </c>
      <c r="AO167" t="s">
        <v>51</v>
      </c>
      <c r="AP167" t="s">
        <v>51</v>
      </c>
      <c r="AQ167" t="s">
        <v>51</v>
      </c>
      <c r="AR167" t="s">
        <v>51</v>
      </c>
      <c r="AS167">
        <f t="shared" si="33"/>
        <v>4</v>
      </c>
      <c r="AT167">
        <f t="shared" si="34"/>
        <v>4</v>
      </c>
      <c r="AU167">
        <f t="shared" si="35"/>
        <v>4</v>
      </c>
      <c r="AV167">
        <f t="shared" si="36"/>
        <v>4</v>
      </c>
      <c r="AW167">
        <f t="shared" si="37"/>
        <v>4</v>
      </c>
      <c r="AX167">
        <f t="shared" si="38"/>
        <v>4</v>
      </c>
      <c r="AY167">
        <f t="shared" si="39"/>
        <v>4</v>
      </c>
      <c r="AZ167">
        <f t="shared" si="40"/>
        <v>4</v>
      </c>
      <c r="BA167">
        <f t="shared" si="41"/>
        <v>4</v>
      </c>
      <c r="BB167">
        <f t="shared" si="42"/>
        <v>9</v>
      </c>
      <c r="BC167">
        <f t="shared" si="43"/>
        <v>0</v>
      </c>
      <c r="BD167" t="str">
        <f t="shared" si="30"/>
        <v/>
      </c>
      <c r="BE167" t="str">
        <f t="shared" si="31"/>
        <v/>
      </c>
      <c r="BF167" t="str">
        <f t="shared" si="32"/>
        <v/>
      </c>
    </row>
    <row r="168" spans="1:58" hidden="1" x14ac:dyDescent="0.35">
      <c r="A168" t="s">
        <v>626</v>
      </c>
      <c r="B168" s="10" t="s">
        <v>627</v>
      </c>
      <c r="C168" t="s">
        <v>1090</v>
      </c>
      <c r="D168" t="s">
        <v>501</v>
      </c>
      <c r="E168">
        <v>1032</v>
      </c>
      <c r="F168" t="s">
        <v>502</v>
      </c>
      <c r="G168">
        <v>11371</v>
      </c>
      <c r="H168">
        <v>1032</v>
      </c>
      <c r="I168">
        <v>25</v>
      </c>
      <c r="J168" t="s">
        <v>51</v>
      </c>
      <c r="K168" t="s">
        <v>51</v>
      </c>
      <c r="L168" t="s">
        <v>51</v>
      </c>
      <c r="M168" t="s">
        <v>51</v>
      </c>
      <c r="N168" t="s">
        <v>51</v>
      </c>
      <c r="O168" t="s">
        <v>51</v>
      </c>
      <c r="P168" t="s">
        <v>51</v>
      </c>
      <c r="Q168" t="s">
        <v>51</v>
      </c>
      <c r="R168" t="s">
        <v>51</v>
      </c>
      <c r="S168" t="s">
        <v>51</v>
      </c>
      <c r="T168" t="s">
        <v>51</v>
      </c>
      <c r="U168" t="s">
        <v>51</v>
      </c>
      <c r="V168" t="s">
        <v>51</v>
      </c>
      <c r="W168" t="s">
        <v>51</v>
      </c>
      <c r="X168" t="s">
        <v>51</v>
      </c>
      <c r="Y168" t="s">
        <v>51</v>
      </c>
      <c r="Z168" t="s">
        <v>51</v>
      </c>
      <c r="AA168" t="s">
        <v>51</v>
      </c>
      <c r="AB168" t="s">
        <v>51</v>
      </c>
      <c r="AC168" t="s">
        <v>51</v>
      </c>
      <c r="AD168" t="s">
        <v>51</v>
      </c>
      <c r="AE168" t="s">
        <v>51</v>
      </c>
      <c r="AF168" t="s">
        <v>51</v>
      </c>
      <c r="AG168" t="s">
        <v>51</v>
      </c>
      <c r="AH168" t="s">
        <v>51</v>
      </c>
      <c r="AI168" t="s">
        <v>51</v>
      </c>
      <c r="AJ168" t="s">
        <v>51</v>
      </c>
      <c r="AK168" t="s">
        <v>51</v>
      </c>
      <c r="AL168" t="s">
        <v>51</v>
      </c>
      <c r="AM168" t="s">
        <v>51</v>
      </c>
      <c r="AN168" t="s">
        <v>51</v>
      </c>
      <c r="AO168" t="s">
        <v>51</v>
      </c>
      <c r="AP168" t="s">
        <v>51</v>
      </c>
      <c r="AQ168" t="s">
        <v>51</v>
      </c>
      <c r="AR168" t="s">
        <v>51</v>
      </c>
      <c r="AS168">
        <f t="shared" si="33"/>
        <v>4</v>
      </c>
      <c r="AT168">
        <f t="shared" si="34"/>
        <v>4</v>
      </c>
      <c r="AU168">
        <f t="shared" si="35"/>
        <v>4</v>
      </c>
      <c r="AV168">
        <f t="shared" si="36"/>
        <v>4</v>
      </c>
      <c r="AW168">
        <f t="shared" si="37"/>
        <v>4</v>
      </c>
      <c r="AX168">
        <f t="shared" si="38"/>
        <v>4</v>
      </c>
      <c r="AY168">
        <f t="shared" si="39"/>
        <v>4</v>
      </c>
      <c r="AZ168">
        <f t="shared" si="40"/>
        <v>4</v>
      </c>
      <c r="BA168">
        <f t="shared" si="41"/>
        <v>4</v>
      </c>
      <c r="BB168">
        <f t="shared" si="42"/>
        <v>9</v>
      </c>
      <c r="BC168">
        <f t="shared" si="43"/>
        <v>0</v>
      </c>
      <c r="BD168" t="str">
        <f t="shared" si="30"/>
        <v/>
      </c>
      <c r="BE168" t="str">
        <f t="shared" si="31"/>
        <v/>
      </c>
      <c r="BF168" t="str">
        <f t="shared" si="32"/>
        <v/>
      </c>
    </row>
    <row r="169" spans="1:58" x14ac:dyDescent="0.35">
      <c r="A169" t="s">
        <v>466</v>
      </c>
      <c r="B169" s="10" t="s">
        <v>467</v>
      </c>
      <c r="C169" t="s">
        <v>1091</v>
      </c>
      <c r="D169" t="s">
        <v>501</v>
      </c>
      <c r="E169">
        <v>575</v>
      </c>
      <c r="F169" t="s">
        <v>502</v>
      </c>
      <c r="G169">
        <v>11373</v>
      </c>
      <c r="H169">
        <v>575</v>
      </c>
      <c r="I169">
        <v>25</v>
      </c>
      <c r="J169" t="s">
        <v>51</v>
      </c>
      <c r="K169" t="s">
        <v>51</v>
      </c>
      <c r="L169" t="s">
        <v>51</v>
      </c>
      <c r="M169" t="s">
        <v>51</v>
      </c>
      <c r="N169" t="s">
        <v>51</v>
      </c>
      <c r="O169" t="s">
        <v>51</v>
      </c>
      <c r="P169" t="s">
        <v>51</v>
      </c>
      <c r="Q169" t="s">
        <v>51</v>
      </c>
      <c r="R169" t="s">
        <v>51</v>
      </c>
      <c r="S169" t="s">
        <v>51</v>
      </c>
      <c r="T169" t="s">
        <v>51</v>
      </c>
      <c r="U169" t="s">
        <v>51</v>
      </c>
      <c r="V169" t="s">
        <v>51</v>
      </c>
      <c r="W169" t="s">
        <v>51</v>
      </c>
      <c r="X169" t="s">
        <v>51</v>
      </c>
      <c r="Y169" t="s">
        <v>51</v>
      </c>
      <c r="Z169" t="s">
        <v>1092</v>
      </c>
      <c r="AA169" t="s">
        <v>51</v>
      </c>
      <c r="AB169" t="s">
        <v>51</v>
      </c>
      <c r="AC169" t="s">
        <v>51</v>
      </c>
      <c r="AD169" t="s">
        <v>51</v>
      </c>
      <c r="AE169" t="s">
        <v>51</v>
      </c>
      <c r="AF169" t="s">
        <v>51</v>
      </c>
      <c r="AG169" t="s">
        <v>1093</v>
      </c>
      <c r="AH169">
        <v>1</v>
      </c>
      <c r="AI169" t="s">
        <v>51</v>
      </c>
      <c r="AJ169" t="s">
        <v>51</v>
      </c>
      <c r="AK169" t="s">
        <v>51</v>
      </c>
      <c r="AL169" t="s">
        <v>51</v>
      </c>
      <c r="AM169" t="s">
        <v>51</v>
      </c>
      <c r="AN169" t="s">
        <v>51</v>
      </c>
      <c r="AO169" t="s">
        <v>1094</v>
      </c>
      <c r="AP169" t="s">
        <v>51</v>
      </c>
      <c r="AQ169" t="s">
        <v>51</v>
      </c>
      <c r="AR169" t="s">
        <v>692</v>
      </c>
      <c r="AS169">
        <f t="shared" si="33"/>
        <v>4</v>
      </c>
      <c r="AT169">
        <f t="shared" si="34"/>
        <v>4</v>
      </c>
      <c r="AU169">
        <f t="shared" si="35"/>
        <v>4</v>
      </c>
      <c r="AV169">
        <f t="shared" si="36"/>
        <v>4</v>
      </c>
      <c r="AW169">
        <f t="shared" si="37"/>
        <v>61</v>
      </c>
      <c r="AX169">
        <f t="shared" si="38"/>
        <v>4</v>
      </c>
      <c r="AY169">
        <f t="shared" si="39"/>
        <v>4</v>
      </c>
      <c r="AZ169">
        <f t="shared" si="40"/>
        <v>4</v>
      </c>
      <c r="BA169">
        <f t="shared" si="41"/>
        <v>4</v>
      </c>
      <c r="BB169">
        <f t="shared" si="42"/>
        <v>8</v>
      </c>
      <c r="BC169">
        <f t="shared" si="43"/>
        <v>1</v>
      </c>
      <c r="BD169" t="str">
        <f t="shared" si="30"/>
        <v/>
      </c>
      <c r="BE169" t="str">
        <f t="shared" si="31"/>
        <v/>
      </c>
      <c r="BF169" t="str">
        <f t="shared" si="32"/>
        <v/>
      </c>
    </row>
    <row r="170" spans="1:58" x14ac:dyDescent="0.35">
      <c r="A170" t="s">
        <v>766</v>
      </c>
      <c r="B170" s="10" t="s">
        <v>767</v>
      </c>
      <c r="C170" t="s">
        <v>1095</v>
      </c>
      <c r="D170" t="s">
        <v>49</v>
      </c>
      <c r="E170">
        <v>79</v>
      </c>
      <c r="F170" t="s">
        <v>50</v>
      </c>
      <c r="G170">
        <v>11375</v>
      </c>
      <c r="H170">
        <v>79</v>
      </c>
      <c r="I170">
        <v>25</v>
      </c>
      <c r="J170" t="s">
        <v>51</v>
      </c>
      <c r="K170" t="s">
        <v>51</v>
      </c>
      <c r="L170" t="s">
        <v>51</v>
      </c>
      <c r="M170" t="s">
        <v>51</v>
      </c>
      <c r="N170" t="s">
        <v>51</v>
      </c>
      <c r="O170" t="s">
        <v>51</v>
      </c>
      <c r="P170" t="s">
        <v>51</v>
      </c>
      <c r="Q170" t="s">
        <v>51</v>
      </c>
      <c r="R170" t="s">
        <v>51</v>
      </c>
      <c r="S170" t="s">
        <v>51</v>
      </c>
      <c r="T170" t="s">
        <v>51</v>
      </c>
      <c r="U170" t="s">
        <v>51</v>
      </c>
      <c r="V170" t="s">
        <v>569</v>
      </c>
      <c r="W170" t="s">
        <v>1096</v>
      </c>
      <c r="X170" t="s">
        <v>1097</v>
      </c>
      <c r="Y170" t="s">
        <v>1098</v>
      </c>
      <c r="Z170" t="s">
        <v>1099</v>
      </c>
      <c r="AA170" t="s">
        <v>1100</v>
      </c>
      <c r="AB170" t="s">
        <v>1101</v>
      </c>
      <c r="AC170" t="s">
        <v>1102</v>
      </c>
      <c r="AD170" t="s">
        <v>1103</v>
      </c>
      <c r="AE170" t="s">
        <v>1104</v>
      </c>
      <c r="AF170" t="s">
        <v>1105</v>
      </c>
      <c r="AG170" t="s">
        <v>1106</v>
      </c>
      <c r="AH170">
        <v>4</v>
      </c>
      <c r="AI170">
        <v>25</v>
      </c>
      <c r="AJ170">
        <v>25</v>
      </c>
      <c r="AK170" t="s">
        <v>1107</v>
      </c>
      <c r="AL170" t="s">
        <v>51</v>
      </c>
      <c r="AM170" t="s">
        <v>1108</v>
      </c>
      <c r="AN170" t="s">
        <v>1109</v>
      </c>
      <c r="AO170" t="s">
        <v>1110</v>
      </c>
      <c r="AP170">
        <v>150</v>
      </c>
      <c r="AQ170" t="s">
        <v>1111</v>
      </c>
      <c r="AR170" t="s">
        <v>65</v>
      </c>
      <c r="AS170">
        <f t="shared" si="33"/>
        <v>6</v>
      </c>
      <c r="AT170">
        <f t="shared" si="34"/>
        <v>17</v>
      </c>
      <c r="AU170">
        <f t="shared" si="35"/>
        <v>17</v>
      </c>
      <c r="AV170">
        <f t="shared" si="36"/>
        <v>17</v>
      </c>
      <c r="AW170">
        <f t="shared" si="37"/>
        <v>17</v>
      </c>
      <c r="AX170">
        <f t="shared" si="38"/>
        <v>217</v>
      </c>
      <c r="AY170">
        <f t="shared" si="39"/>
        <v>62</v>
      </c>
      <c r="AZ170">
        <f t="shared" si="40"/>
        <v>91</v>
      </c>
      <c r="BA170">
        <f t="shared" si="41"/>
        <v>127</v>
      </c>
      <c r="BB170">
        <f t="shared" si="42"/>
        <v>0</v>
      </c>
      <c r="BC170">
        <f t="shared" si="43"/>
        <v>54</v>
      </c>
      <c r="BD170">
        <f t="shared" si="30"/>
        <v>2.6666666666666668E-2</v>
      </c>
      <c r="BE170">
        <f t="shared" si="31"/>
        <v>0.16666666666666666</v>
      </c>
      <c r="BF170">
        <f t="shared" si="32"/>
        <v>0.16666666666666666</v>
      </c>
    </row>
    <row r="171" spans="1:58" x14ac:dyDescent="0.35">
      <c r="A171" t="s">
        <v>87</v>
      </c>
      <c r="B171" s="10" t="s">
        <v>88</v>
      </c>
      <c r="C171" t="s">
        <v>1112</v>
      </c>
      <c r="D171" t="s">
        <v>501</v>
      </c>
      <c r="E171">
        <v>889</v>
      </c>
      <c r="F171" t="s">
        <v>502</v>
      </c>
      <c r="G171">
        <v>11376</v>
      </c>
      <c r="H171">
        <v>889</v>
      </c>
      <c r="I171">
        <v>25</v>
      </c>
      <c r="J171" t="s">
        <v>51</v>
      </c>
      <c r="K171" t="s">
        <v>51</v>
      </c>
      <c r="L171" t="s">
        <v>51</v>
      </c>
      <c r="M171" t="s">
        <v>51</v>
      </c>
      <c r="N171" t="s">
        <v>51</v>
      </c>
      <c r="O171" t="s">
        <v>51</v>
      </c>
      <c r="P171" t="s">
        <v>51</v>
      </c>
      <c r="Q171" t="s">
        <v>51</v>
      </c>
      <c r="R171" t="s">
        <v>51</v>
      </c>
      <c r="S171" t="s">
        <v>51</v>
      </c>
      <c r="T171" t="s">
        <v>51</v>
      </c>
      <c r="U171" t="s">
        <v>51</v>
      </c>
      <c r="V171" t="s">
        <v>157</v>
      </c>
      <c r="W171" t="s">
        <v>157</v>
      </c>
      <c r="X171" t="s">
        <v>157</v>
      </c>
      <c r="Y171" t="s">
        <v>157</v>
      </c>
      <c r="Z171" t="s">
        <v>157</v>
      </c>
      <c r="AA171" t="s">
        <v>157</v>
      </c>
      <c r="AB171" t="s">
        <v>157</v>
      </c>
      <c r="AC171" t="s">
        <v>157</v>
      </c>
      <c r="AD171" t="s">
        <v>157</v>
      </c>
      <c r="AE171" t="s">
        <v>157</v>
      </c>
      <c r="AF171" t="s">
        <v>157</v>
      </c>
      <c r="AG171" t="s">
        <v>1113</v>
      </c>
      <c r="AH171">
        <v>2</v>
      </c>
      <c r="AI171">
        <v>2</v>
      </c>
      <c r="AJ171">
        <v>2</v>
      </c>
      <c r="AK171" t="s">
        <v>51</v>
      </c>
      <c r="AL171" t="s">
        <v>51</v>
      </c>
      <c r="AM171" t="s">
        <v>1114</v>
      </c>
      <c r="AN171" t="s">
        <v>157</v>
      </c>
      <c r="AO171" t="s">
        <v>1115</v>
      </c>
      <c r="AP171" t="s">
        <v>51</v>
      </c>
      <c r="AQ171" t="s">
        <v>157</v>
      </c>
      <c r="AR171" t="s">
        <v>83</v>
      </c>
      <c r="AS171">
        <f t="shared" si="33"/>
        <v>2</v>
      </c>
      <c r="AT171">
        <f t="shared" si="34"/>
        <v>2</v>
      </c>
      <c r="AU171">
        <f t="shared" si="35"/>
        <v>2</v>
      </c>
      <c r="AV171">
        <f t="shared" si="36"/>
        <v>2</v>
      </c>
      <c r="AW171">
        <f t="shared" si="37"/>
        <v>2</v>
      </c>
      <c r="AX171">
        <f t="shared" si="38"/>
        <v>2</v>
      </c>
      <c r="AY171">
        <f t="shared" si="39"/>
        <v>2</v>
      </c>
      <c r="AZ171">
        <f t="shared" si="40"/>
        <v>2</v>
      </c>
      <c r="BA171">
        <f t="shared" si="41"/>
        <v>2</v>
      </c>
      <c r="BB171">
        <f t="shared" si="42"/>
        <v>0</v>
      </c>
      <c r="BC171">
        <f t="shared" si="43"/>
        <v>6</v>
      </c>
      <c r="BD171" t="str">
        <f t="shared" si="30"/>
        <v/>
      </c>
      <c r="BE171" t="str">
        <f t="shared" si="31"/>
        <v/>
      </c>
      <c r="BF171" t="str">
        <f t="shared" si="32"/>
        <v/>
      </c>
    </row>
    <row r="172" spans="1:58" x14ac:dyDescent="0.35">
      <c r="A172" t="s">
        <v>823</v>
      </c>
      <c r="B172" s="10" t="s">
        <v>824</v>
      </c>
      <c r="C172" t="s">
        <v>1116</v>
      </c>
      <c r="D172" t="s">
        <v>501</v>
      </c>
      <c r="E172">
        <v>882</v>
      </c>
      <c r="F172" t="s">
        <v>502</v>
      </c>
      <c r="G172">
        <v>11377</v>
      </c>
      <c r="H172">
        <v>882</v>
      </c>
      <c r="I172">
        <v>25</v>
      </c>
      <c r="J172" t="s">
        <v>51</v>
      </c>
      <c r="K172" t="s">
        <v>51</v>
      </c>
      <c r="L172" t="s">
        <v>51</v>
      </c>
      <c r="M172" t="s">
        <v>51</v>
      </c>
      <c r="N172" t="s">
        <v>51</v>
      </c>
      <c r="O172" t="s">
        <v>51</v>
      </c>
      <c r="P172" t="s">
        <v>51</v>
      </c>
      <c r="Q172" t="s">
        <v>51</v>
      </c>
      <c r="R172" t="s">
        <v>51</v>
      </c>
      <c r="S172" t="s">
        <v>51</v>
      </c>
      <c r="T172" t="s">
        <v>51</v>
      </c>
      <c r="U172" t="s">
        <v>51</v>
      </c>
      <c r="V172" t="s">
        <v>157</v>
      </c>
      <c r="W172" t="s">
        <v>157</v>
      </c>
      <c r="X172" t="s">
        <v>157</v>
      </c>
      <c r="Y172" t="s">
        <v>157</v>
      </c>
      <c r="Z172" t="s">
        <v>157</v>
      </c>
      <c r="AA172" t="s">
        <v>157</v>
      </c>
      <c r="AB172" t="s">
        <v>157</v>
      </c>
      <c r="AC172" t="s">
        <v>157</v>
      </c>
      <c r="AD172" t="s">
        <v>1117</v>
      </c>
      <c r="AE172" t="s">
        <v>51</v>
      </c>
      <c r="AF172" t="s">
        <v>51</v>
      </c>
      <c r="AG172" t="s">
        <v>1118</v>
      </c>
      <c r="AH172">
        <v>5</v>
      </c>
      <c r="AI172">
        <v>50</v>
      </c>
      <c r="AJ172">
        <v>70</v>
      </c>
      <c r="AK172" t="s">
        <v>51</v>
      </c>
      <c r="AL172" t="s">
        <v>51</v>
      </c>
      <c r="AM172" t="s">
        <v>1119</v>
      </c>
      <c r="AN172" t="s">
        <v>51</v>
      </c>
      <c r="AO172" t="s">
        <v>1120</v>
      </c>
      <c r="AP172" t="s">
        <v>51</v>
      </c>
      <c r="AQ172" t="s">
        <v>1121</v>
      </c>
      <c r="AR172" t="s">
        <v>1122</v>
      </c>
      <c r="AS172">
        <f t="shared" si="33"/>
        <v>2</v>
      </c>
      <c r="AT172">
        <f t="shared" si="34"/>
        <v>2</v>
      </c>
      <c r="AU172">
        <f t="shared" si="35"/>
        <v>2</v>
      </c>
      <c r="AV172">
        <f t="shared" si="36"/>
        <v>2</v>
      </c>
      <c r="AW172">
        <f t="shared" si="37"/>
        <v>2</v>
      </c>
      <c r="AX172">
        <f t="shared" si="38"/>
        <v>2</v>
      </c>
      <c r="AY172">
        <f t="shared" si="39"/>
        <v>2</v>
      </c>
      <c r="AZ172">
        <f t="shared" si="40"/>
        <v>2</v>
      </c>
      <c r="BA172">
        <f t="shared" si="41"/>
        <v>149</v>
      </c>
      <c r="BB172">
        <f t="shared" si="42"/>
        <v>0</v>
      </c>
      <c r="BC172">
        <f t="shared" si="43"/>
        <v>125</v>
      </c>
      <c r="BD172" t="str">
        <f t="shared" si="30"/>
        <v/>
      </c>
      <c r="BE172" t="str">
        <f t="shared" si="31"/>
        <v/>
      </c>
      <c r="BF172" t="str">
        <f t="shared" si="32"/>
        <v/>
      </c>
    </row>
    <row r="173" spans="1:58" hidden="1" x14ac:dyDescent="0.35">
      <c r="A173" t="s">
        <v>332</v>
      </c>
      <c r="B173" s="10" t="s">
        <v>333</v>
      </c>
      <c r="C173" t="s">
        <v>1123</v>
      </c>
      <c r="D173" t="s">
        <v>501</v>
      </c>
      <c r="E173">
        <v>658</v>
      </c>
      <c r="F173" t="s">
        <v>502</v>
      </c>
      <c r="G173">
        <v>11378</v>
      </c>
      <c r="H173">
        <v>658</v>
      </c>
      <c r="I173">
        <v>25</v>
      </c>
      <c r="J173" t="s">
        <v>51</v>
      </c>
      <c r="K173" t="s">
        <v>51</v>
      </c>
      <c r="L173" t="s">
        <v>51</v>
      </c>
      <c r="M173" t="s">
        <v>51</v>
      </c>
      <c r="N173" t="s">
        <v>51</v>
      </c>
      <c r="O173" t="s">
        <v>51</v>
      </c>
      <c r="P173" t="s">
        <v>51</v>
      </c>
      <c r="Q173" t="s">
        <v>51</v>
      </c>
      <c r="R173" t="s">
        <v>51</v>
      </c>
      <c r="S173" t="s">
        <v>51</v>
      </c>
      <c r="T173" t="s">
        <v>51</v>
      </c>
      <c r="U173" t="s">
        <v>51</v>
      </c>
      <c r="V173" t="s">
        <v>51</v>
      </c>
      <c r="W173" t="s">
        <v>51</v>
      </c>
      <c r="X173" t="s">
        <v>51</v>
      </c>
      <c r="Y173" t="s">
        <v>51</v>
      </c>
      <c r="Z173" t="s">
        <v>51</v>
      </c>
      <c r="AA173" t="s">
        <v>51</v>
      </c>
      <c r="AB173" t="s">
        <v>51</v>
      </c>
      <c r="AC173" t="s">
        <v>51</v>
      </c>
      <c r="AD173" t="s">
        <v>51</v>
      </c>
      <c r="AE173" t="s">
        <v>51</v>
      </c>
      <c r="AF173" t="s">
        <v>51</v>
      </c>
      <c r="AG173" t="s">
        <v>51</v>
      </c>
      <c r="AH173" t="s">
        <v>51</v>
      </c>
      <c r="AI173" t="s">
        <v>51</v>
      </c>
      <c r="AJ173" t="s">
        <v>51</v>
      </c>
      <c r="AK173" t="s">
        <v>51</v>
      </c>
      <c r="AL173" t="s">
        <v>51</v>
      </c>
      <c r="AM173" t="s">
        <v>51</v>
      </c>
      <c r="AN173" t="s">
        <v>51</v>
      </c>
      <c r="AO173" t="s">
        <v>51</v>
      </c>
      <c r="AP173" t="s">
        <v>51</v>
      </c>
      <c r="AQ173" t="s">
        <v>51</v>
      </c>
      <c r="AR173" t="s">
        <v>51</v>
      </c>
      <c r="AS173">
        <f t="shared" si="33"/>
        <v>4</v>
      </c>
      <c r="AT173">
        <f t="shared" si="34"/>
        <v>4</v>
      </c>
      <c r="AU173">
        <f t="shared" si="35"/>
        <v>4</v>
      </c>
      <c r="AV173">
        <f t="shared" si="36"/>
        <v>4</v>
      </c>
      <c r="AW173">
        <f t="shared" si="37"/>
        <v>4</v>
      </c>
      <c r="AX173">
        <f t="shared" si="38"/>
        <v>4</v>
      </c>
      <c r="AY173">
        <f t="shared" si="39"/>
        <v>4</v>
      </c>
      <c r="AZ173">
        <f t="shared" si="40"/>
        <v>4</v>
      </c>
      <c r="BA173">
        <f t="shared" si="41"/>
        <v>4</v>
      </c>
      <c r="BB173">
        <f t="shared" si="42"/>
        <v>9</v>
      </c>
      <c r="BC173">
        <f t="shared" si="43"/>
        <v>0</v>
      </c>
      <c r="BD173" t="str">
        <f t="shared" si="30"/>
        <v/>
      </c>
      <c r="BE173" t="str">
        <f t="shared" si="31"/>
        <v/>
      </c>
      <c r="BF173" t="str">
        <f t="shared" si="32"/>
        <v/>
      </c>
    </row>
    <row r="174" spans="1:58" x14ac:dyDescent="0.35">
      <c r="A174" t="s">
        <v>332</v>
      </c>
      <c r="B174" s="10" t="s">
        <v>333</v>
      </c>
      <c r="C174" t="s">
        <v>1124</v>
      </c>
      <c r="D174" t="s">
        <v>85</v>
      </c>
      <c r="E174">
        <v>230</v>
      </c>
      <c r="F174" t="s">
        <v>90</v>
      </c>
      <c r="G174">
        <v>11379</v>
      </c>
      <c r="H174">
        <v>230</v>
      </c>
      <c r="I174">
        <v>25</v>
      </c>
      <c r="J174" t="s">
        <v>51</v>
      </c>
      <c r="K174" t="s">
        <v>51</v>
      </c>
      <c r="L174" t="s">
        <v>51</v>
      </c>
      <c r="M174" t="s">
        <v>51</v>
      </c>
      <c r="N174" t="s">
        <v>51</v>
      </c>
      <c r="O174" t="s">
        <v>51</v>
      </c>
      <c r="P174" t="s">
        <v>51</v>
      </c>
      <c r="Q174" t="s">
        <v>51</v>
      </c>
      <c r="R174" t="s">
        <v>51</v>
      </c>
      <c r="S174" t="s">
        <v>51</v>
      </c>
      <c r="T174" t="s">
        <v>51</v>
      </c>
      <c r="U174" t="s">
        <v>51</v>
      </c>
      <c r="V174" t="s">
        <v>51</v>
      </c>
      <c r="W174" t="s">
        <v>51</v>
      </c>
      <c r="X174" t="s">
        <v>1125</v>
      </c>
      <c r="Y174" t="s">
        <v>51</v>
      </c>
      <c r="Z174" t="s">
        <v>1126</v>
      </c>
      <c r="AA174" t="s">
        <v>51</v>
      </c>
      <c r="AB174" t="s">
        <v>51</v>
      </c>
      <c r="AC174" t="s">
        <v>51</v>
      </c>
      <c r="AD174" t="s">
        <v>51</v>
      </c>
      <c r="AE174" t="s">
        <v>51</v>
      </c>
      <c r="AF174" t="s">
        <v>51</v>
      </c>
      <c r="AG174" t="s">
        <v>51</v>
      </c>
      <c r="AH174" t="s">
        <v>51</v>
      </c>
      <c r="AI174">
        <v>1</v>
      </c>
      <c r="AJ174">
        <v>2</v>
      </c>
      <c r="AK174" t="s">
        <v>51</v>
      </c>
      <c r="AL174" t="s">
        <v>51</v>
      </c>
      <c r="AM174" t="s">
        <v>1127</v>
      </c>
      <c r="AN174" t="s">
        <v>51</v>
      </c>
      <c r="AO174" t="s">
        <v>1128</v>
      </c>
      <c r="AP174">
        <v>23</v>
      </c>
      <c r="AQ174" t="s">
        <v>51</v>
      </c>
      <c r="AR174" t="s">
        <v>51</v>
      </c>
      <c r="AS174">
        <f t="shared" si="33"/>
        <v>4</v>
      </c>
      <c r="AT174">
        <f t="shared" si="34"/>
        <v>4</v>
      </c>
      <c r="AU174">
        <f t="shared" si="35"/>
        <v>60</v>
      </c>
      <c r="AV174">
        <f t="shared" si="36"/>
        <v>4</v>
      </c>
      <c r="AW174">
        <f t="shared" si="37"/>
        <v>27</v>
      </c>
      <c r="AX174">
        <f t="shared" si="38"/>
        <v>4</v>
      </c>
      <c r="AY174">
        <f t="shared" si="39"/>
        <v>4</v>
      </c>
      <c r="AZ174">
        <f t="shared" si="40"/>
        <v>4</v>
      </c>
      <c r="BA174">
        <f t="shared" si="41"/>
        <v>4</v>
      </c>
      <c r="BB174">
        <f t="shared" si="42"/>
        <v>7</v>
      </c>
      <c r="BC174">
        <f t="shared" si="43"/>
        <v>3</v>
      </c>
      <c r="BD174" t="str">
        <f t="shared" si="30"/>
        <v/>
      </c>
      <c r="BE174">
        <f t="shared" si="31"/>
        <v>4.3478260869565216E-2</v>
      </c>
      <c r="BF174">
        <f t="shared" si="32"/>
        <v>8.6956521739130432E-2</v>
      </c>
    </row>
    <row r="175" spans="1:58" x14ac:dyDescent="0.35">
      <c r="A175" t="s">
        <v>474</v>
      </c>
      <c r="B175" s="10" t="s">
        <v>475</v>
      </c>
      <c r="C175" t="s">
        <v>1129</v>
      </c>
      <c r="D175" t="s">
        <v>501</v>
      </c>
      <c r="E175">
        <v>572</v>
      </c>
      <c r="F175" t="s">
        <v>502</v>
      </c>
      <c r="G175">
        <v>11380</v>
      </c>
      <c r="H175">
        <v>572</v>
      </c>
      <c r="I175">
        <v>25</v>
      </c>
      <c r="J175" t="s">
        <v>51</v>
      </c>
      <c r="K175" t="s">
        <v>51</v>
      </c>
      <c r="L175" t="s">
        <v>51</v>
      </c>
      <c r="M175" t="s">
        <v>51</v>
      </c>
      <c r="N175" t="s">
        <v>51</v>
      </c>
      <c r="O175" t="s">
        <v>51</v>
      </c>
      <c r="P175" t="s">
        <v>51</v>
      </c>
      <c r="Q175" t="s">
        <v>51</v>
      </c>
      <c r="R175" t="s">
        <v>51</v>
      </c>
      <c r="S175" t="s">
        <v>51</v>
      </c>
      <c r="T175" t="s">
        <v>51</v>
      </c>
      <c r="U175" t="s">
        <v>51</v>
      </c>
      <c r="V175" t="s">
        <v>569</v>
      </c>
      <c r="W175" t="s">
        <v>569</v>
      </c>
      <c r="X175" t="s">
        <v>51</v>
      </c>
      <c r="Y175" t="s">
        <v>569</v>
      </c>
      <c r="Z175" t="s">
        <v>569</v>
      </c>
      <c r="AA175" t="s">
        <v>51</v>
      </c>
      <c r="AB175" t="s">
        <v>569</v>
      </c>
      <c r="AC175" t="s">
        <v>51</v>
      </c>
      <c r="AD175" t="s">
        <v>51</v>
      </c>
      <c r="AE175" t="s">
        <v>1130</v>
      </c>
      <c r="AF175" t="s">
        <v>1131</v>
      </c>
      <c r="AG175" t="s">
        <v>1132</v>
      </c>
      <c r="AH175" t="s">
        <v>51</v>
      </c>
      <c r="AI175">
        <v>75</v>
      </c>
      <c r="AJ175">
        <v>25</v>
      </c>
      <c r="AK175" t="s">
        <v>51</v>
      </c>
      <c r="AL175" t="s">
        <v>51</v>
      </c>
      <c r="AM175" t="s">
        <v>1133</v>
      </c>
      <c r="AN175" t="s">
        <v>51</v>
      </c>
      <c r="AO175" t="s">
        <v>1134</v>
      </c>
      <c r="AP175" t="s">
        <v>51</v>
      </c>
      <c r="AQ175" t="s">
        <v>1135</v>
      </c>
      <c r="AR175" t="s">
        <v>83</v>
      </c>
      <c r="AS175">
        <f t="shared" si="33"/>
        <v>6</v>
      </c>
      <c r="AT175">
        <f t="shared" si="34"/>
        <v>6</v>
      </c>
      <c r="AU175">
        <f t="shared" si="35"/>
        <v>4</v>
      </c>
      <c r="AV175">
        <f t="shared" si="36"/>
        <v>6</v>
      </c>
      <c r="AW175">
        <f t="shared" si="37"/>
        <v>6</v>
      </c>
      <c r="AX175">
        <f t="shared" si="38"/>
        <v>4</v>
      </c>
      <c r="AY175">
        <f t="shared" si="39"/>
        <v>6</v>
      </c>
      <c r="AZ175">
        <f t="shared" si="40"/>
        <v>4</v>
      </c>
      <c r="BA175">
        <f t="shared" si="41"/>
        <v>4</v>
      </c>
      <c r="BB175">
        <f t="shared" si="42"/>
        <v>4</v>
      </c>
      <c r="BC175">
        <f t="shared" si="43"/>
        <v>100</v>
      </c>
      <c r="BD175" t="str">
        <f t="shared" si="30"/>
        <v/>
      </c>
      <c r="BE175" t="str">
        <f t="shared" si="31"/>
        <v/>
      </c>
      <c r="BF175" t="str">
        <f t="shared" si="32"/>
        <v/>
      </c>
    </row>
    <row r="176" spans="1:58" hidden="1" x14ac:dyDescent="0.35">
      <c r="A176" t="s">
        <v>120</v>
      </c>
      <c r="B176" s="10" t="s">
        <v>121</v>
      </c>
      <c r="C176" t="s">
        <v>1136</v>
      </c>
      <c r="D176" t="s">
        <v>85</v>
      </c>
      <c r="E176">
        <v>231</v>
      </c>
      <c r="F176" t="s">
        <v>86</v>
      </c>
      <c r="G176">
        <v>11381</v>
      </c>
      <c r="H176">
        <v>231</v>
      </c>
      <c r="I176">
        <v>25</v>
      </c>
      <c r="J176" t="s">
        <v>51</v>
      </c>
      <c r="K176" t="s">
        <v>51</v>
      </c>
      <c r="L176" t="s">
        <v>51</v>
      </c>
      <c r="M176" t="s">
        <v>51</v>
      </c>
      <c r="N176" t="s">
        <v>51</v>
      </c>
      <c r="O176" t="s">
        <v>51</v>
      </c>
      <c r="P176" t="s">
        <v>51</v>
      </c>
      <c r="Q176" t="s">
        <v>51</v>
      </c>
      <c r="R176" t="s">
        <v>51</v>
      </c>
      <c r="S176" t="s">
        <v>51</v>
      </c>
      <c r="T176" t="s">
        <v>51</v>
      </c>
      <c r="U176" t="s">
        <v>51</v>
      </c>
      <c r="V176" t="s">
        <v>51</v>
      </c>
      <c r="W176" t="s">
        <v>51</v>
      </c>
      <c r="X176" t="s">
        <v>51</v>
      </c>
      <c r="Y176" t="s">
        <v>51</v>
      </c>
      <c r="Z176" t="s">
        <v>51</v>
      </c>
      <c r="AA176" t="s">
        <v>51</v>
      </c>
      <c r="AB176" t="s">
        <v>51</v>
      </c>
      <c r="AC176" t="s">
        <v>51</v>
      </c>
      <c r="AD176" t="s">
        <v>51</v>
      </c>
      <c r="AE176" t="s">
        <v>51</v>
      </c>
      <c r="AF176" t="s">
        <v>51</v>
      </c>
      <c r="AG176" t="s">
        <v>51</v>
      </c>
      <c r="AH176" t="s">
        <v>51</v>
      </c>
      <c r="AI176" t="s">
        <v>51</v>
      </c>
      <c r="AJ176" t="s">
        <v>51</v>
      </c>
      <c r="AK176" t="s">
        <v>51</v>
      </c>
      <c r="AL176" t="s">
        <v>51</v>
      </c>
      <c r="AM176" t="s">
        <v>51</v>
      </c>
      <c r="AN176" t="s">
        <v>51</v>
      </c>
      <c r="AO176" t="s">
        <v>51</v>
      </c>
      <c r="AP176" t="s">
        <v>51</v>
      </c>
      <c r="AQ176" t="s">
        <v>51</v>
      </c>
      <c r="AR176" t="s">
        <v>51</v>
      </c>
      <c r="AS176">
        <f t="shared" si="33"/>
        <v>4</v>
      </c>
      <c r="AT176">
        <f t="shared" si="34"/>
        <v>4</v>
      </c>
      <c r="AU176">
        <f t="shared" si="35"/>
        <v>4</v>
      </c>
      <c r="AV176">
        <f t="shared" si="36"/>
        <v>4</v>
      </c>
      <c r="AW176">
        <f t="shared" si="37"/>
        <v>4</v>
      </c>
      <c r="AX176">
        <f t="shared" si="38"/>
        <v>4</v>
      </c>
      <c r="AY176">
        <f t="shared" si="39"/>
        <v>4</v>
      </c>
      <c r="AZ176">
        <f t="shared" si="40"/>
        <v>4</v>
      </c>
      <c r="BA176">
        <f t="shared" si="41"/>
        <v>4</v>
      </c>
      <c r="BB176">
        <f t="shared" si="42"/>
        <v>9</v>
      </c>
      <c r="BC176">
        <f t="shared" si="43"/>
        <v>0</v>
      </c>
      <c r="BD176" t="str">
        <f t="shared" si="30"/>
        <v/>
      </c>
      <c r="BE176" t="str">
        <f t="shared" si="31"/>
        <v/>
      </c>
      <c r="BF176" t="str">
        <f t="shared" si="32"/>
        <v/>
      </c>
    </row>
    <row r="177" spans="1:58" hidden="1" x14ac:dyDescent="0.35">
      <c r="A177" t="s">
        <v>120</v>
      </c>
      <c r="B177" s="10" t="s">
        <v>121</v>
      </c>
      <c r="C177" t="s">
        <v>1137</v>
      </c>
      <c r="D177" t="s">
        <v>501</v>
      </c>
      <c r="E177">
        <v>642</v>
      </c>
      <c r="F177" t="s">
        <v>502</v>
      </c>
      <c r="G177">
        <v>11382</v>
      </c>
      <c r="H177">
        <v>642</v>
      </c>
      <c r="I177">
        <v>25</v>
      </c>
      <c r="J177" t="s">
        <v>51</v>
      </c>
      <c r="K177" t="s">
        <v>51</v>
      </c>
      <c r="L177" t="s">
        <v>51</v>
      </c>
      <c r="M177" t="s">
        <v>51</v>
      </c>
      <c r="N177" t="s">
        <v>51</v>
      </c>
      <c r="O177" t="s">
        <v>51</v>
      </c>
      <c r="P177" t="s">
        <v>51</v>
      </c>
      <c r="Q177" t="s">
        <v>51</v>
      </c>
      <c r="R177" t="s">
        <v>51</v>
      </c>
      <c r="S177" t="s">
        <v>51</v>
      </c>
      <c r="T177" t="s">
        <v>51</v>
      </c>
      <c r="U177" t="s">
        <v>51</v>
      </c>
      <c r="V177" t="s">
        <v>51</v>
      </c>
      <c r="W177" t="s">
        <v>51</v>
      </c>
      <c r="X177" t="s">
        <v>51</v>
      </c>
      <c r="Y177" t="s">
        <v>51</v>
      </c>
      <c r="Z177" t="s">
        <v>51</v>
      </c>
      <c r="AA177" t="s">
        <v>51</v>
      </c>
      <c r="AB177" t="s">
        <v>51</v>
      </c>
      <c r="AC177" t="s">
        <v>51</v>
      </c>
      <c r="AD177" t="s">
        <v>51</v>
      </c>
      <c r="AE177" t="s">
        <v>51</v>
      </c>
      <c r="AF177" t="s">
        <v>51</v>
      </c>
      <c r="AG177" t="s">
        <v>51</v>
      </c>
      <c r="AH177" t="s">
        <v>51</v>
      </c>
      <c r="AI177" t="s">
        <v>51</v>
      </c>
      <c r="AJ177" t="s">
        <v>51</v>
      </c>
      <c r="AK177" t="s">
        <v>51</v>
      </c>
      <c r="AL177" t="s">
        <v>51</v>
      </c>
      <c r="AM177" t="s">
        <v>51</v>
      </c>
      <c r="AN177" t="s">
        <v>51</v>
      </c>
      <c r="AO177" t="s">
        <v>51</v>
      </c>
      <c r="AP177" t="s">
        <v>51</v>
      </c>
      <c r="AQ177" t="s">
        <v>51</v>
      </c>
      <c r="AR177" t="s">
        <v>51</v>
      </c>
      <c r="AS177">
        <f t="shared" si="33"/>
        <v>4</v>
      </c>
      <c r="AT177">
        <f t="shared" si="34"/>
        <v>4</v>
      </c>
      <c r="AU177">
        <f t="shared" si="35"/>
        <v>4</v>
      </c>
      <c r="AV177">
        <f t="shared" si="36"/>
        <v>4</v>
      </c>
      <c r="AW177">
        <f t="shared" si="37"/>
        <v>4</v>
      </c>
      <c r="AX177">
        <f t="shared" si="38"/>
        <v>4</v>
      </c>
      <c r="AY177">
        <f t="shared" si="39"/>
        <v>4</v>
      </c>
      <c r="AZ177">
        <f t="shared" si="40"/>
        <v>4</v>
      </c>
      <c r="BA177">
        <f t="shared" si="41"/>
        <v>4</v>
      </c>
      <c r="BB177">
        <f t="shared" si="42"/>
        <v>9</v>
      </c>
      <c r="BC177">
        <f t="shared" si="43"/>
        <v>0</v>
      </c>
      <c r="BD177" t="str">
        <f t="shared" si="30"/>
        <v/>
      </c>
      <c r="BE177" t="str">
        <f t="shared" si="31"/>
        <v/>
      </c>
      <c r="BF177" t="str">
        <f t="shared" si="32"/>
        <v/>
      </c>
    </row>
    <row r="178" spans="1:58" hidden="1" x14ac:dyDescent="0.35">
      <c r="A178" t="s">
        <v>882</v>
      </c>
      <c r="B178" s="10" t="s">
        <v>883</v>
      </c>
      <c r="C178" t="s">
        <v>1138</v>
      </c>
      <c r="D178" t="s">
        <v>501</v>
      </c>
      <c r="E178">
        <v>767</v>
      </c>
      <c r="F178" t="s">
        <v>502</v>
      </c>
      <c r="G178">
        <v>11383</v>
      </c>
      <c r="H178">
        <v>767</v>
      </c>
      <c r="I178">
        <v>25</v>
      </c>
      <c r="J178" t="s">
        <v>51</v>
      </c>
      <c r="K178" t="s">
        <v>51</v>
      </c>
      <c r="L178" t="s">
        <v>51</v>
      </c>
      <c r="M178" t="s">
        <v>51</v>
      </c>
      <c r="N178" t="s">
        <v>51</v>
      </c>
      <c r="O178" t="s">
        <v>51</v>
      </c>
      <c r="P178" t="s">
        <v>51</v>
      </c>
      <c r="Q178" t="s">
        <v>51</v>
      </c>
      <c r="R178" t="s">
        <v>51</v>
      </c>
      <c r="S178" t="s">
        <v>51</v>
      </c>
      <c r="T178" t="s">
        <v>51</v>
      </c>
      <c r="U178" t="s">
        <v>51</v>
      </c>
      <c r="V178" t="s">
        <v>51</v>
      </c>
      <c r="W178" t="s">
        <v>51</v>
      </c>
      <c r="X178" t="s">
        <v>51</v>
      </c>
      <c r="Y178" t="s">
        <v>51</v>
      </c>
      <c r="Z178" t="s">
        <v>51</v>
      </c>
      <c r="AA178" t="s">
        <v>51</v>
      </c>
      <c r="AB178" t="s">
        <v>51</v>
      </c>
      <c r="AC178" t="s">
        <v>51</v>
      </c>
      <c r="AD178" t="s">
        <v>51</v>
      </c>
      <c r="AE178" t="s">
        <v>51</v>
      </c>
      <c r="AF178" t="s">
        <v>51</v>
      </c>
      <c r="AG178" t="s">
        <v>51</v>
      </c>
      <c r="AH178" t="s">
        <v>51</v>
      </c>
      <c r="AI178" t="s">
        <v>51</v>
      </c>
      <c r="AJ178" t="s">
        <v>51</v>
      </c>
      <c r="AK178" t="s">
        <v>51</v>
      </c>
      <c r="AL178" t="s">
        <v>51</v>
      </c>
      <c r="AM178" t="s">
        <v>51</v>
      </c>
      <c r="AN178" t="s">
        <v>51</v>
      </c>
      <c r="AO178" t="s">
        <v>51</v>
      </c>
      <c r="AP178" t="s">
        <v>51</v>
      </c>
      <c r="AQ178" t="s">
        <v>51</v>
      </c>
      <c r="AR178" t="s">
        <v>51</v>
      </c>
      <c r="AS178">
        <f t="shared" si="33"/>
        <v>4</v>
      </c>
      <c r="AT178">
        <f t="shared" si="34"/>
        <v>4</v>
      </c>
      <c r="AU178">
        <f t="shared" si="35"/>
        <v>4</v>
      </c>
      <c r="AV178">
        <f t="shared" si="36"/>
        <v>4</v>
      </c>
      <c r="AW178">
        <f t="shared" si="37"/>
        <v>4</v>
      </c>
      <c r="AX178">
        <f t="shared" si="38"/>
        <v>4</v>
      </c>
      <c r="AY178">
        <f t="shared" si="39"/>
        <v>4</v>
      </c>
      <c r="AZ178">
        <f t="shared" si="40"/>
        <v>4</v>
      </c>
      <c r="BA178">
        <f t="shared" si="41"/>
        <v>4</v>
      </c>
      <c r="BB178">
        <f t="shared" si="42"/>
        <v>9</v>
      </c>
      <c r="BC178">
        <f t="shared" si="43"/>
        <v>0</v>
      </c>
      <c r="BD178" t="str">
        <f t="shared" si="30"/>
        <v/>
      </c>
      <c r="BE178" t="str">
        <f t="shared" si="31"/>
        <v/>
      </c>
      <c r="BF178" t="str">
        <f t="shared" si="32"/>
        <v/>
      </c>
    </row>
    <row r="179" spans="1:58" hidden="1" x14ac:dyDescent="0.35">
      <c r="A179" t="s">
        <v>1139</v>
      </c>
      <c r="B179" s="10" t="s">
        <v>1140</v>
      </c>
      <c r="C179" t="s">
        <v>1141</v>
      </c>
      <c r="D179" t="s">
        <v>501</v>
      </c>
      <c r="E179">
        <v>841</v>
      </c>
      <c r="F179" t="s">
        <v>502</v>
      </c>
      <c r="G179">
        <v>11384</v>
      </c>
      <c r="H179">
        <v>841</v>
      </c>
      <c r="I179">
        <v>25</v>
      </c>
      <c r="J179" t="s">
        <v>51</v>
      </c>
      <c r="K179" t="s">
        <v>51</v>
      </c>
      <c r="L179" t="s">
        <v>51</v>
      </c>
      <c r="M179" t="s">
        <v>51</v>
      </c>
      <c r="N179" t="s">
        <v>51</v>
      </c>
      <c r="O179" t="s">
        <v>51</v>
      </c>
      <c r="P179" t="s">
        <v>51</v>
      </c>
      <c r="Q179" t="s">
        <v>51</v>
      </c>
      <c r="R179" t="s">
        <v>51</v>
      </c>
      <c r="S179" t="s">
        <v>51</v>
      </c>
      <c r="T179" t="s">
        <v>51</v>
      </c>
      <c r="U179" t="s">
        <v>51</v>
      </c>
      <c r="V179" t="s">
        <v>51</v>
      </c>
      <c r="W179" t="s">
        <v>51</v>
      </c>
      <c r="X179" t="s">
        <v>51</v>
      </c>
      <c r="Y179" t="s">
        <v>51</v>
      </c>
      <c r="Z179" t="s">
        <v>51</v>
      </c>
      <c r="AA179" t="s">
        <v>51</v>
      </c>
      <c r="AB179" t="s">
        <v>51</v>
      </c>
      <c r="AC179" t="s">
        <v>51</v>
      </c>
      <c r="AD179" t="s">
        <v>51</v>
      </c>
      <c r="AE179" t="s">
        <v>51</v>
      </c>
      <c r="AF179" t="s">
        <v>51</v>
      </c>
      <c r="AG179" t="s">
        <v>51</v>
      </c>
      <c r="AH179" t="s">
        <v>51</v>
      </c>
      <c r="AI179" t="s">
        <v>51</v>
      </c>
      <c r="AJ179" t="s">
        <v>51</v>
      </c>
      <c r="AK179" t="s">
        <v>51</v>
      </c>
      <c r="AL179" t="s">
        <v>51</v>
      </c>
      <c r="AM179" t="s">
        <v>51</v>
      </c>
      <c r="AN179" t="s">
        <v>51</v>
      </c>
      <c r="AO179" t="s">
        <v>51</v>
      </c>
      <c r="AP179" t="s">
        <v>51</v>
      </c>
      <c r="AQ179" t="s">
        <v>51</v>
      </c>
      <c r="AR179" t="s">
        <v>51</v>
      </c>
      <c r="AS179">
        <f t="shared" si="33"/>
        <v>4</v>
      </c>
      <c r="AT179">
        <f t="shared" si="34"/>
        <v>4</v>
      </c>
      <c r="AU179">
        <f t="shared" si="35"/>
        <v>4</v>
      </c>
      <c r="AV179">
        <f t="shared" si="36"/>
        <v>4</v>
      </c>
      <c r="AW179">
        <f t="shared" si="37"/>
        <v>4</v>
      </c>
      <c r="AX179">
        <f t="shared" si="38"/>
        <v>4</v>
      </c>
      <c r="AY179">
        <f t="shared" si="39"/>
        <v>4</v>
      </c>
      <c r="AZ179">
        <f t="shared" si="40"/>
        <v>4</v>
      </c>
      <c r="BA179">
        <f t="shared" si="41"/>
        <v>4</v>
      </c>
      <c r="BB179">
        <f t="shared" si="42"/>
        <v>9</v>
      </c>
      <c r="BC179">
        <f t="shared" si="43"/>
        <v>0</v>
      </c>
      <c r="BD179" t="str">
        <f t="shared" si="30"/>
        <v/>
      </c>
      <c r="BE179" t="str">
        <f t="shared" si="31"/>
        <v/>
      </c>
      <c r="BF179" t="str">
        <f t="shared" si="32"/>
        <v/>
      </c>
    </row>
    <row r="180" spans="1:58" x14ac:dyDescent="0.35">
      <c r="A180" t="s">
        <v>626</v>
      </c>
      <c r="B180" s="10" t="s">
        <v>627</v>
      </c>
      <c r="C180" t="s">
        <v>1142</v>
      </c>
      <c r="D180" t="s">
        <v>501</v>
      </c>
      <c r="E180">
        <v>1033</v>
      </c>
      <c r="F180" t="s">
        <v>502</v>
      </c>
      <c r="G180">
        <v>11385</v>
      </c>
      <c r="H180">
        <v>1033</v>
      </c>
      <c r="I180">
        <v>25</v>
      </c>
      <c r="J180" t="s">
        <v>51</v>
      </c>
      <c r="K180" t="s">
        <v>51</v>
      </c>
      <c r="L180" t="s">
        <v>51</v>
      </c>
      <c r="M180" t="s">
        <v>51</v>
      </c>
      <c r="N180" t="s">
        <v>51</v>
      </c>
      <c r="O180" t="s">
        <v>51</v>
      </c>
      <c r="P180" t="s">
        <v>51</v>
      </c>
      <c r="Q180" t="s">
        <v>51</v>
      </c>
      <c r="R180" t="s">
        <v>51</v>
      </c>
      <c r="S180" t="s">
        <v>51</v>
      </c>
      <c r="T180" t="s">
        <v>51</v>
      </c>
      <c r="U180" t="s">
        <v>51</v>
      </c>
      <c r="V180" t="s">
        <v>126</v>
      </c>
      <c r="W180" t="s">
        <v>126</v>
      </c>
      <c r="X180" t="s">
        <v>126</v>
      </c>
      <c r="Y180" t="s">
        <v>126</v>
      </c>
      <c r="Z180" t="s">
        <v>126</v>
      </c>
      <c r="AA180" t="s">
        <v>126</v>
      </c>
      <c r="AB180" t="s">
        <v>126</v>
      </c>
      <c r="AC180" t="s">
        <v>126</v>
      </c>
      <c r="AD180" t="s">
        <v>126</v>
      </c>
      <c r="AE180" t="s">
        <v>126</v>
      </c>
      <c r="AF180" t="s">
        <v>126</v>
      </c>
      <c r="AG180" t="s">
        <v>1143</v>
      </c>
      <c r="AH180">
        <v>1</v>
      </c>
      <c r="AI180">
        <v>1</v>
      </c>
      <c r="AJ180">
        <v>1</v>
      </c>
      <c r="AK180" t="s">
        <v>126</v>
      </c>
      <c r="AL180" t="s">
        <v>51</v>
      </c>
      <c r="AM180" t="s">
        <v>126</v>
      </c>
      <c r="AN180" t="s">
        <v>126</v>
      </c>
      <c r="AO180" t="s">
        <v>1144</v>
      </c>
      <c r="AP180" t="s">
        <v>51</v>
      </c>
      <c r="AQ180" t="s">
        <v>51</v>
      </c>
      <c r="AR180" t="s">
        <v>119</v>
      </c>
      <c r="AS180">
        <f t="shared" si="33"/>
        <v>2</v>
      </c>
      <c r="AT180">
        <f t="shared" si="34"/>
        <v>2</v>
      </c>
      <c r="AU180">
        <f t="shared" si="35"/>
        <v>2</v>
      </c>
      <c r="AV180">
        <f t="shared" si="36"/>
        <v>2</v>
      </c>
      <c r="AW180">
        <f t="shared" si="37"/>
        <v>2</v>
      </c>
      <c r="AX180">
        <f t="shared" si="38"/>
        <v>2</v>
      </c>
      <c r="AY180">
        <f t="shared" si="39"/>
        <v>2</v>
      </c>
      <c r="AZ180">
        <f t="shared" si="40"/>
        <v>2</v>
      </c>
      <c r="BA180">
        <f t="shared" si="41"/>
        <v>2</v>
      </c>
      <c r="BB180">
        <f t="shared" si="42"/>
        <v>0</v>
      </c>
      <c r="BC180">
        <f t="shared" si="43"/>
        <v>3</v>
      </c>
      <c r="BD180" t="str">
        <f t="shared" si="30"/>
        <v/>
      </c>
      <c r="BE180" t="str">
        <f t="shared" si="31"/>
        <v/>
      </c>
      <c r="BF180" t="str">
        <f t="shared" si="32"/>
        <v/>
      </c>
    </row>
    <row r="181" spans="1:58" hidden="1" x14ac:dyDescent="0.35">
      <c r="A181" t="s">
        <v>474</v>
      </c>
      <c r="B181" s="10" t="s">
        <v>475</v>
      </c>
      <c r="C181" t="s">
        <v>1145</v>
      </c>
      <c r="D181" t="s">
        <v>464</v>
      </c>
      <c r="E181">
        <v>405</v>
      </c>
      <c r="F181" t="s">
        <v>90</v>
      </c>
      <c r="G181">
        <v>11386</v>
      </c>
      <c r="H181">
        <v>405</v>
      </c>
      <c r="I181">
        <v>25</v>
      </c>
      <c r="J181" t="s">
        <v>51</v>
      </c>
      <c r="K181" t="s">
        <v>51</v>
      </c>
      <c r="L181" t="s">
        <v>51</v>
      </c>
      <c r="M181" t="s">
        <v>51</v>
      </c>
      <c r="N181" t="s">
        <v>51</v>
      </c>
      <c r="O181" t="s">
        <v>51</v>
      </c>
      <c r="P181" t="s">
        <v>51</v>
      </c>
      <c r="Q181" t="s">
        <v>51</v>
      </c>
      <c r="R181" t="s">
        <v>51</v>
      </c>
      <c r="S181" t="s">
        <v>51</v>
      </c>
      <c r="T181" t="s">
        <v>51</v>
      </c>
      <c r="U181" t="s">
        <v>51</v>
      </c>
      <c r="V181" t="s">
        <v>51</v>
      </c>
      <c r="W181" t="s">
        <v>51</v>
      </c>
      <c r="X181" t="s">
        <v>51</v>
      </c>
      <c r="Y181" t="s">
        <v>51</v>
      </c>
      <c r="Z181" t="s">
        <v>51</v>
      </c>
      <c r="AA181" t="s">
        <v>51</v>
      </c>
      <c r="AB181" t="s">
        <v>51</v>
      </c>
      <c r="AC181" t="s">
        <v>51</v>
      </c>
      <c r="AD181" t="s">
        <v>51</v>
      </c>
      <c r="AE181" t="s">
        <v>51</v>
      </c>
      <c r="AF181" t="s">
        <v>51</v>
      </c>
      <c r="AG181" t="s">
        <v>51</v>
      </c>
      <c r="AH181">
        <v>0</v>
      </c>
      <c r="AI181" t="s">
        <v>51</v>
      </c>
      <c r="AJ181" t="s">
        <v>51</v>
      </c>
      <c r="AK181" t="s">
        <v>51</v>
      </c>
      <c r="AL181" t="s">
        <v>51</v>
      </c>
      <c r="AM181" t="s">
        <v>51</v>
      </c>
      <c r="AN181" t="s">
        <v>51</v>
      </c>
      <c r="AO181" t="s">
        <v>51</v>
      </c>
      <c r="AP181">
        <v>2</v>
      </c>
      <c r="AQ181" t="s">
        <v>51</v>
      </c>
      <c r="AR181" t="s">
        <v>51</v>
      </c>
      <c r="AS181">
        <f t="shared" si="33"/>
        <v>4</v>
      </c>
      <c r="AT181">
        <f t="shared" si="34"/>
        <v>4</v>
      </c>
      <c r="AU181">
        <f t="shared" si="35"/>
        <v>4</v>
      </c>
      <c r="AV181">
        <f t="shared" si="36"/>
        <v>4</v>
      </c>
      <c r="AW181">
        <f t="shared" si="37"/>
        <v>4</v>
      </c>
      <c r="AX181">
        <f t="shared" si="38"/>
        <v>4</v>
      </c>
      <c r="AY181">
        <f t="shared" si="39"/>
        <v>4</v>
      </c>
      <c r="AZ181">
        <f t="shared" si="40"/>
        <v>4</v>
      </c>
      <c r="BA181">
        <f t="shared" si="41"/>
        <v>4</v>
      </c>
      <c r="BB181">
        <f t="shared" si="42"/>
        <v>9</v>
      </c>
      <c r="BC181">
        <f t="shared" si="43"/>
        <v>0</v>
      </c>
      <c r="BD181">
        <f t="shared" si="30"/>
        <v>0</v>
      </c>
      <c r="BE181" t="str">
        <f t="shared" si="31"/>
        <v/>
      </c>
      <c r="BF181" t="str">
        <f t="shared" si="32"/>
        <v/>
      </c>
    </row>
    <row r="182" spans="1:58" x14ac:dyDescent="0.35">
      <c r="A182" t="s">
        <v>789</v>
      </c>
      <c r="B182" s="10" t="s">
        <v>790</v>
      </c>
      <c r="C182" t="s">
        <v>1146</v>
      </c>
      <c r="D182" t="s">
        <v>501</v>
      </c>
      <c r="E182">
        <v>564</v>
      </c>
      <c r="F182" t="s">
        <v>502</v>
      </c>
      <c r="G182">
        <v>11387</v>
      </c>
      <c r="H182">
        <v>564</v>
      </c>
      <c r="I182">
        <v>25</v>
      </c>
      <c r="J182" t="s">
        <v>51</v>
      </c>
      <c r="K182" t="s">
        <v>51</v>
      </c>
      <c r="L182" t="s">
        <v>51</v>
      </c>
      <c r="M182" t="s">
        <v>51</v>
      </c>
      <c r="N182" t="s">
        <v>51</v>
      </c>
      <c r="O182" t="s">
        <v>51</v>
      </c>
      <c r="P182" t="s">
        <v>51</v>
      </c>
      <c r="Q182" t="s">
        <v>51</v>
      </c>
      <c r="R182" t="s">
        <v>51</v>
      </c>
      <c r="S182" t="s">
        <v>51</v>
      </c>
      <c r="T182" t="s">
        <v>51</v>
      </c>
      <c r="U182" t="s">
        <v>51</v>
      </c>
      <c r="V182" t="s">
        <v>1147</v>
      </c>
      <c r="W182" t="s">
        <v>1148</v>
      </c>
      <c r="X182" t="s">
        <v>157</v>
      </c>
      <c r="Y182" t="s">
        <v>1147</v>
      </c>
      <c r="Z182" t="s">
        <v>157</v>
      </c>
      <c r="AA182" t="s">
        <v>157</v>
      </c>
      <c r="AB182" t="s">
        <v>1147</v>
      </c>
      <c r="AC182" t="s">
        <v>1147</v>
      </c>
      <c r="AD182" t="s">
        <v>51</v>
      </c>
      <c r="AE182" t="s">
        <v>157</v>
      </c>
      <c r="AF182" t="s">
        <v>157</v>
      </c>
      <c r="AG182" t="s">
        <v>51</v>
      </c>
      <c r="AH182">
        <v>0</v>
      </c>
      <c r="AI182">
        <v>0</v>
      </c>
      <c r="AJ182">
        <v>0</v>
      </c>
      <c r="AK182" t="s">
        <v>51</v>
      </c>
      <c r="AL182" t="s">
        <v>51</v>
      </c>
      <c r="AM182" t="s">
        <v>51</v>
      </c>
      <c r="AN182" t="s">
        <v>51</v>
      </c>
      <c r="AO182" t="s">
        <v>51</v>
      </c>
      <c r="AP182" t="s">
        <v>51</v>
      </c>
      <c r="AQ182" t="s">
        <v>51</v>
      </c>
      <c r="AR182" t="s">
        <v>51</v>
      </c>
      <c r="AS182">
        <f t="shared" si="33"/>
        <v>26</v>
      </c>
      <c r="AT182">
        <f t="shared" si="34"/>
        <v>22</v>
      </c>
      <c r="AU182">
        <f t="shared" si="35"/>
        <v>2</v>
      </c>
      <c r="AV182">
        <f t="shared" si="36"/>
        <v>26</v>
      </c>
      <c r="AW182">
        <f t="shared" si="37"/>
        <v>2</v>
      </c>
      <c r="AX182">
        <f t="shared" si="38"/>
        <v>2</v>
      </c>
      <c r="AY182">
        <f t="shared" si="39"/>
        <v>26</v>
      </c>
      <c r="AZ182">
        <f t="shared" si="40"/>
        <v>26</v>
      </c>
      <c r="BA182">
        <f t="shared" si="41"/>
        <v>4</v>
      </c>
      <c r="BB182">
        <f t="shared" si="42"/>
        <v>1</v>
      </c>
      <c r="BC182">
        <f t="shared" si="43"/>
        <v>0</v>
      </c>
      <c r="BD182" t="str">
        <f t="shared" si="30"/>
        <v/>
      </c>
      <c r="BE182" t="str">
        <f t="shared" si="31"/>
        <v/>
      </c>
      <c r="BF182" t="str">
        <f t="shared" si="32"/>
        <v/>
      </c>
    </row>
    <row r="183" spans="1:58" hidden="1" x14ac:dyDescent="0.35">
      <c r="A183" t="s">
        <v>164</v>
      </c>
      <c r="B183" s="10" t="s">
        <v>165</v>
      </c>
      <c r="C183" t="s">
        <v>1149</v>
      </c>
      <c r="D183" t="s">
        <v>501</v>
      </c>
      <c r="E183">
        <v>531</v>
      </c>
      <c r="F183" t="s">
        <v>502</v>
      </c>
      <c r="G183">
        <v>11388</v>
      </c>
      <c r="H183">
        <v>531</v>
      </c>
      <c r="I183">
        <v>25</v>
      </c>
      <c r="J183" t="s">
        <v>51</v>
      </c>
      <c r="K183" t="s">
        <v>51</v>
      </c>
      <c r="L183" t="s">
        <v>51</v>
      </c>
      <c r="M183" t="s">
        <v>51</v>
      </c>
      <c r="N183" t="s">
        <v>51</v>
      </c>
      <c r="O183" t="s">
        <v>51</v>
      </c>
      <c r="P183" t="s">
        <v>51</v>
      </c>
      <c r="Q183" t="s">
        <v>51</v>
      </c>
      <c r="R183" t="s">
        <v>51</v>
      </c>
      <c r="S183" t="s">
        <v>51</v>
      </c>
      <c r="T183" t="s">
        <v>51</v>
      </c>
      <c r="U183" t="s">
        <v>51</v>
      </c>
      <c r="V183" t="s">
        <v>51</v>
      </c>
      <c r="W183" t="s">
        <v>51</v>
      </c>
      <c r="X183" t="s">
        <v>51</v>
      </c>
      <c r="Y183" t="s">
        <v>51</v>
      </c>
      <c r="Z183" t="s">
        <v>51</v>
      </c>
      <c r="AA183" t="s">
        <v>51</v>
      </c>
      <c r="AB183" t="s">
        <v>51</v>
      </c>
      <c r="AC183" t="s">
        <v>51</v>
      </c>
      <c r="AD183" t="s">
        <v>51</v>
      </c>
      <c r="AE183" t="s">
        <v>51</v>
      </c>
      <c r="AF183" t="s">
        <v>51</v>
      </c>
      <c r="AG183" t="s">
        <v>51</v>
      </c>
      <c r="AH183" t="s">
        <v>51</v>
      </c>
      <c r="AI183" t="s">
        <v>51</v>
      </c>
      <c r="AJ183" t="s">
        <v>51</v>
      </c>
      <c r="AK183" t="s">
        <v>51</v>
      </c>
      <c r="AL183" t="s">
        <v>51</v>
      </c>
      <c r="AM183" t="s">
        <v>51</v>
      </c>
      <c r="AN183" t="s">
        <v>51</v>
      </c>
      <c r="AO183" t="s">
        <v>51</v>
      </c>
      <c r="AP183" t="s">
        <v>51</v>
      </c>
      <c r="AQ183" t="s">
        <v>51</v>
      </c>
      <c r="AR183" t="s">
        <v>51</v>
      </c>
      <c r="AS183">
        <f t="shared" si="33"/>
        <v>4</v>
      </c>
      <c r="AT183">
        <f t="shared" si="34"/>
        <v>4</v>
      </c>
      <c r="AU183">
        <f t="shared" si="35"/>
        <v>4</v>
      </c>
      <c r="AV183">
        <f t="shared" si="36"/>
        <v>4</v>
      </c>
      <c r="AW183">
        <f t="shared" si="37"/>
        <v>4</v>
      </c>
      <c r="AX183">
        <f t="shared" si="38"/>
        <v>4</v>
      </c>
      <c r="AY183">
        <f t="shared" si="39"/>
        <v>4</v>
      </c>
      <c r="AZ183">
        <f t="shared" si="40"/>
        <v>4</v>
      </c>
      <c r="BA183">
        <f t="shared" si="41"/>
        <v>4</v>
      </c>
      <c r="BB183">
        <f t="shared" si="42"/>
        <v>9</v>
      </c>
      <c r="BC183">
        <f t="shared" si="43"/>
        <v>0</v>
      </c>
      <c r="BD183" t="str">
        <f t="shared" si="30"/>
        <v/>
      </c>
      <c r="BE183" t="str">
        <f t="shared" si="31"/>
        <v/>
      </c>
      <c r="BF183" t="str">
        <f t="shared" si="32"/>
        <v/>
      </c>
    </row>
    <row r="184" spans="1:58" x14ac:dyDescent="0.35">
      <c r="A184" t="s">
        <v>184</v>
      </c>
      <c r="B184" s="10" t="s">
        <v>185</v>
      </c>
      <c r="C184" t="s">
        <v>1150</v>
      </c>
      <c r="D184" t="s">
        <v>501</v>
      </c>
      <c r="E184">
        <v>668</v>
      </c>
      <c r="F184" t="s">
        <v>502</v>
      </c>
      <c r="G184">
        <v>11389</v>
      </c>
      <c r="H184">
        <v>668</v>
      </c>
      <c r="I184">
        <v>25</v>
      </c>
      <c r="J184" t="s">
        <v>51</v>
      </c>
      <c r="K184" t="s">
        <v>51</v>
      </c>
      <c r="L184" t="s">
        <v>51</v>
      </c>
      <c r="M184" t="s">
        <v>51</v>
      </c>
      <c r="N184" t="s">
        <v>51</v>
      </c>
      <c r="O184" t="s">
        <v>51</v>
      </c>
      <c r="P184" t="s">
        <v>51</v>
      </c>
      <c r="Q184" t="s">
        <v>51</v>
      </c>
      <c r="R184" t="s">
        <v>51</v>
      </c>
      <c r="S184" t="s">
        <v>51</v>
      </c>
      <c r="T184" t="s">
        <v>51</v>
      </c>
      <c r="U184" t="s">
        <v>51</v>
      </c>
      <c r="V184" t="s">
        <v>94</v>
      </c>
      <c r="W184" t="s">
        <v>94</v>
      </c>
      <c r="X184" t="s">
        <v>94</v>
      </c>
      <c r="Y184" t="s">
        <v>1151</v>
      </c>
      <c r="Z184" t="s">
        <v>299</v>
      </c>
      <c r="AA184" t="s">
        <v>299</v>
      </c>
      <c r="AB184" t="s">
        <v>299</v>
      </c>
      <c r="AC184" t="s">
        <v>299</v>
      </c>
      <c r="AD184" t="s">
        <v>51</v>
      </c>
      <c r="AE184" t="s">
        <v>51</v>
      </c>
      <c r="AF184" t="s">
        <v>51</v>
      </c>
      <c r="AG184" t="s">
        <v>51</v>
      </c>
      <c r="AH184">
        <v>0</v>
      </c>
      <c r="AI184">
        <v>1</v>
      </c>
      <c r="AJ184">
        <v>0</v>
      </c>
      <c r="AK184" t="s">
        <v>51</v>
      </c>
      <c r="AL184" t="s">
        <v>51</v>
      </c>
      <c r="AM184" t="s">
        <v>1152</v>
      </c>
      <c r="AN184" t="s">
        <v>51</v>
      </c>
      <c r="AO184" t="s">
        <v>1153</v>
      </c>
      <c r="AP184" t="s">
        <v>51</v>
      </c>
      <c r="AQ184" t="s">
        <v>1154</v>
      </c>
      <c r="AR184" t="s">
        <v>255</v>
      </c>
      <c r="AS184">
        <f t="shared" si="33"/>
        <v>3</v>
      </c>
      <c r="AT184">
        <f t="shared" si="34"/>
        <v>3</v>
      </c>
      <c r="AU184">
        <f t="shared" si="35"/>
        <v>3</v>
      </c>
      <c r="AV184">
        <f t="shared" si="36"/>
        <v>5</v>
      </c>
      <c r="AW184">
        <f t="shared" si="37"/>
        <v>3</v>
      </c>
      <c r="AX184">
        <f t="shared" si="38"/>
        <v>3</v>
      </c>
      <c r="AY184">
        <f t="shared" si="39"/>
        <v>3</v>
      </c>
      <c r="AZ184">
        <f t="shared" si="40"/>
        <v>3</v>
      </c>
      <c r="BA184">
        <f t="shared" si="41"/>
        <v>4</v>
      </c>
      <c r="BB184">
        <f t="shared" si="42"/>
        <v>1</v>
      </c>
      <c r="BC184">
        <f t="shared" si="43"/>
        <v>1</v>
      </c>
      <c r="BD184" t="str">
        <f t="shared" si="30"/>
        <v/>
      </c>
      <c r="BE184" t="str">
        <f t="shared" si="31"/>
        <v/>
      </c>
      <c r="BF184" t="str">
        <f t="shared" si="32"/>
        <v/>
      </c>
    </row>
    <row r="185" spans="1:58" hidden="1" x14ac:dyDescent="0.35">
      <c r="A185" t="s">
        <v>528</v>
      </c>
      <c r="B185" s="10" t="s">
        <v>529</v>
      </c>
      <c r="C185" t="s">
        <v>1155</v>
      </c>
      <c r="D185" t="s">
        <v>501</v>
      </c>
      <c r="E185">
        <v>987</v>
      </c>
      <c r="F185" t="s">
        <v>502</v>
      </c>
      <c r="G185">
        <v>11390</v>
      </c>
      <c r="H185">
        <v>987</v>
      </c>
      <c r="I185">
        <v>25</v>
      </c>
      <c r="J185" t="s">
        <v>51</v>
      </c>
      <c r="K185" t="s">
        <v>51</v>
      </c>
      <c r="L185" t="s">
        <v>51</v>
      </c>
      <c r="M185" t="s">
        <v>51</v>
      </c>
      <c r="N185" t="s">
        <v>51</v>
      </c>
      <c r="O185" t="s">
        <v>51</v>
      </c>
      <c r="P185" t="s">
        <v>51</v>
      </c>
      <c r="Q185" t="s">
        <v>51</v>
      </c>
      <c r="R185" t="s">
        <v>51</v>
      </c>
      <c r="S185" t="s">
        <v>51</v>
      </c>
      <c r="T185" t="s">
        <v>51</v>
      </c>
      <c r="U185" t="s">
        <v>51</v>
      </c>
      <c r="V185" t="s">
        <v>51</v>
      </c>
      <c r="W185" t="s">
        <v>51</v>
      </c>
      <c r="X185" t="s">
        <v>51</v>
      </c>
      <c r="Y185" t="s">
        <v>51</v>
      </c>
      <c r="Z185" t="s">
        <v>51</v>
      </c>
      <c r="AA185" t="s">
        <v>51</v>
      </c>
      <c r="AB185" t="s">
        <v>51</v>
      </c>
      <c r="AC185" t="s">
        <v>51</v>
      </c>
      <c r="AD185" t="s">
        <v>51</v>
      </c>
      <c r="AE185" t="s">
        <v>51</v>
      </c>
      <c r="AF185" t="s">
        <v>51</v>
      </c>
      <c r="AG185" t="s">
        <v>51</v>
      </c>
      <c r="AH185" t="s">
        <v>51</v>
      </c>
      <c r="AI185" t="s">
        <v>51</v>
      </c>
      <c r="AJ185" t="s">
        <v>51</v>
      </c>
      <c r="AK185" t="s">
        <v>51</v>
      </c>
      <c r="AL185" t="s">
        <v>51</v>
      </c>
      <c r="AM185" t="s">
        <v>51</v>
      </c>
      <c r="AN185" t="s">
        <v>51</v>
      </c>
      <c r="AO185" t="s">
        <v>51</v>
      </c>
      <c r="AP185" t="s">
        <v>51</v>
      </c>
      <c r="AQ185" t="s">
        <v>51</v>
      </c>
      <c r="AR185" t="s">
        <v>51</v>
      </c>
      <c r="AS185">
        <f t="shared" si="33"/>
        <v>4</v>
      </c>
      <c r="AT185">
        <f t="shared" si="34"/>
        <v>4</v>
      </c>
      <c r="AU185">
        <f t="shared" si="35"/>
        <v>4</v>
      </c>
      <c r="AV185">
        <f t="shared" si="36"/>
        <v>4</v>
      </c>
      <c r="AW185">
        <f t="shared" si="37"/>
        <v>4</v>
      </c>
      <c r="AX185">
        <f t="shared" si="38"/>
        <v>4</v>
      </c>
      <c r="AY185">
        <f t="shared" si="39"/>
        <v>4</v>
      </c>
      <c r="AZ185">
        <f t="shared" si="40"/>
        <v>4</v>
      </c>
      <c r="BA185">
        <f t="shared" si="41"/>
        <v>4</v>
      </c>
      <c r="BB185">
        <f t="shared" si="42"/>
        <v>9</v>
      </c>
      <c r="BC185">
        <f t="shared" si="43"/>
        <v>0</v>
      </c>
      <c r="BD185" t="str">
        <f t="shared" si="30"/>
        <v/>
      </c>
      <c r="BE185" t="str">
        <f t="shared" si="31"/>
        <v/>
      </c>
      <c r="BF185" t="str">
        <f t="shared" si="32"/>
        <v/>
      </c>
    </row>
    <row r="186" spans="1:58" hidden="1" x14ac:dyDescent="0.35">
      <c r="A186" t="s">
        <v>677</v>
      </c>
      <c r="B186" s="10" t="s">
        <v>678</v>
      </c>
      <c r="C186" t="s">
        <v>1156</v>
      </c>
      <c r="D186" t="s">
        <v>85</v>
      </c>
      <c r="E186">
        <v>373</v>
      </c>
      <c r="F186" t="s">
        <v>86</v>
      </c>
      <c r="G186">
        <v>11391</v>
      </c>
      <c r="H186">
        <v>373</v>
      </c>
      <c r="I186">
        <v>25</v>
      </c>
      <c r="J186" t="s">
        <v>51</v>
      </c>
      <c r="K186" t="s">
        <v>51</v>
      </c>
      <c r="L186" t="s">
        <v>51</v>
      </c>
      <c r="M186" t="s">
        <v>51</v>
      </c>
      <c r="N186" t="s">
        <v>51</v>
      </c>
      <c r="O186" t="s">
        <v>51</v>
      </c>
      <c r="P186" t="s">
        <v>51</v>
      </c>
      <c r="Q186" t="s">
        <v>51</v>
      </c>
      <c r="R186" t="s">
        <v>51</v>
      </c>
      <c r="S186" t="s">
        <v>51</v>
      </c>
      <c r="T186" t="s">
        <v>51</v>
      </c>
      <c r="U186" t="s">
        <v>51</v>
      </c>
      <c r="V186" t="s">
        <v>51</v>
      </c>
      <c r="W186" t="s">
        <v>51</v>
      </c>
      <c r="X186" t="s">
        <v>51</v>
      </c>
      <c r="Y186" t="s">
        <v>51</v>
      </c>
      <c r="Z186" t="s">
        <v>51</v>
      </c>
      <c r="AA186" t="s">
        <v>51</v>
      </c>
      <c r="AB186" t="s">
        <v>51</v>
      </c>
      <c r="AC186" t="s">
        <v>51</v>
      </c>
      <c r="AD186" t="s">
        <v>51</v>
      </c>
      <c r="AE186" t="s">
        <v>51</v>
      </c>
      <c r="AF186" t="s">
        <v>51</v>
      </c>
      <c r="AG186" t="s">
        <v>51</v>
      </c>
      <c r="AH186" t="s">
        <v>51</v>
      </c>
      <c r="AI186" t="s">
        <v>51</v>
      </c>
      <c r="AJ186" t="s">
        <v>51</v>
      </c>
      <c r="AK186" t="s">
        <v>51</v>
      </c>
      <c r="AL186" t="s">
        <v>51</v>
      </c>
      <c r="AM186" t="s">
        <v>51</v>
      </c>
      <c r="AN186" t="s">
        <v>51</v>
      </c>
      <c r="AO186" t="s">
        <v>51</v>
      </c>
      <c r="AP186" t="s">
        <v>51</v>
      </c>
      <c r="AQ186" t="s">
        <v>51</v>
      </c>
      <c r="AR186" t="s">
        <v>51</v>
      </c>
      <c r="AS186">
        <f t="shared" si="33"/>
        <v>4</v>
      </c>
      <c r="AT186">
        <f t="shared" si="34"/>
        <v>4</v>
      </c>
      <c r="AU186">
        <f t="shared" si="35"/>
        <v>4</v>
      </c>
      <c r="AV186">
        <f t="shared" si="36"/>
        <v>4</v>
      </c>
      <c r="AW186">
        <f t="shared" si="37"/>
        <v>4</v>
      </c>
      <c r="AX186">
        <f t="shared" si="38"/>
        <v>4</v>
      </c>
      <c r="AY186">
        <f t="shared" si="39"/>
        <v>4</v>
      </c>
      <c r="AZ186">
        <f t="shared" si="40"/>
        <v>4</v>
      </c>
      <c r="BA186">
        <f t="shared" si="41"/>
        <v>4</v>
      </c>
      <c r="BB186">
        <f t="shared" si="42"/>
        <v>9</v>
      </c>
      <c r="BC186">
        <f t="shared" si="43"/>
        <v>0</v>
      </c>
      <c r="BD186" t="str">
        <f t="shared" si="30"/>
        <v/>
      </c>
      <c r="BE186" t="str">
        <f t="shared" si="31"/>
        <v/>
      </c>
      <c r="BF186" t="str">
        <f t="shared" si="32"/>
        <v/>
      </c>
    </row>
    <row r="187" spans="1:58" hidden="1" x14ac:dyDescent="0.35">
      <c r="A187" t="s">
        <v>1157</v>
      </c>
      <c r="B187" s="10" t="s">
        <v>1158</v>
      </c>
      <c r="C187" t="s">
        <v>1159</v>
      </c>
      <c r="D187" t="s">
        <v>49</v>
      </c>
      <c r="E187">
        <v>340</v>
      </c>
      <c r="F187" t="s">
        <v>50</v>
      </c>
      <c r="G187">
        <v>11392</v>
      </c>
      <c r="H187">
        <v>340</v>
      </c>
      <c r="I187">
        <v>25</v>
      </c>
      <c r="J187" t="s">
        <v>51</v>
      </c>
      <c r="K187" t="s">
        <v>51</v>
      </c>
      <c r="L187" t="s">
        <v>51</v>
      </c>
      <c r="M187" t="s">
        <v>51</v>
      </c>
      <c r="N187" t="s">
        <v>51</v>
      </c>
      <c r="O187" t="s">
        <v>51</v>
      </c>
      <c r="P187" t="s">
        <v>51</v>
      </c>
      <c r="Q187" t="s">
        <v>51</v>
      </c>
      <c r="R187" t="s">
        <v>51</v>
      </c>
      <c r="S187" t="s">
        <v>51</v>
      </c>
      <c r="T187" t="s">
        <v>51</v>
      </c>
      <c r="U187" t="s">
        <v>51</v>
      </c>
      <c r="V187" t="s">
        <v>51</v>
      </c>
      <c r="W187" t="s">
        <v>51</v>
      </c>
      <c r="X187" t="s">
        <v>51</v>
      </c>
      <c r="Y187" t="s">
        <v>51</v>
      </c>
      <c r="Z187" t="s">
        <v>51</v>
      </c>
      <c r="AA187" t="s">
        <v>51</v>
      </c>
      <c r="AB187" t="s">
        <v>51</v>
      </c>
      <c r="AC187" t="s">
        <v>51</v>
      </c>
      <c r="AD187" t="s">
        <v>51</v>
      </c>
      <c r="AE187" t="s">
        <v>51</v>
      </c>
      <c r="AF187" t="s">
        <v>51</v>
      </c>
      <c r="AG187" t="s">
        <v>51</v>
      </c>
      <c r="AH187">
        <v>1</v>
      </c>
      <c r="AI187">
        <v>1</v>
      </c>
      <c r="AJ187">
        <v>3</v>
      </c>
      <c r="AK187" t="s">
        <v>51</v>
      </c>
      <c r="AL187" t="s">
        <v>51</v>
      </c>
      <c r="AM187" t="s">
        <v>1160</v>
      </c>
      <c r="AN187" t="s">
        <v>51</v>
      </c>
      <c r="AO187" t="s">
        <v>1161</v>
      </c>
      <c r="AP187">
        <v>65</v>
      </c>
      <c r="AQ187" t="s">
        <v>1154</v>
      </c>
      <c r="AR187" t="s">
        <v>119</v>
      </c>
      <c r="AS187">
        <f t="shared" si="33"/>
        <v>4</v>
      </c>
      <c r="AT187">
        <f t="shared" si="34"/>
        <v>4</v>
      </c>
      <c r="AU187">
        <f t="shared" si="35"/>
        <v>4</v>
      </c>
      <c r="AV187">
        <f t="shared" si="36"/>
        <v>4</v>
      </c>
      <c r="AW187">
        <f t="shared" si="37"/>
        <v>4</v>
      </c>
      <c r="AX187">
        <f t="shared" si="38"/>
        <v>4</v>
      </c>
      <c r="AY187">
        <f t="shared" si="39"/>
        <v>4</v>
      </c>
      <c r="AZ187">
        <f t="shared" si="40"/>
        <v>4</v>
      </c>
      <c r="BA187">
        <f t="shared" si="41"/>
        <v>4</v>
      </c>
      <c r="BB187">
        <f t="shared" si="42"/>
        <v>9</v>
      </c>
      <c r="BC187">
        <f t="shared" si="43"/>
        <v>5</v>
      </c>
      <c r="BD187">
        <f t="shared" si="30"/>
        <v>1.5384615384615385E-2</v>
      </c>
      <c r="BE187">
        <f t="shared" si="31"/>
        <v>1.5384615384615385E-2</v>
      </c>
      <c r="BF187">
        <f t="shared" si="32"/>
        <v>4.6153846153846156E-2</v>
      </c>
    </row>
    <row r="188" spans="1:58" hidden="1" x14ac:dyDescent="0.35">
      <c r="A188" t="s">
        <v>332</v>
      </c>
      <c r="B188" s="10" t="s">
        <v>333</v>
      </c>
      <c r="C188" t="s">
        <v>1162</v>
      </c>
      <c r="D188" t="s">
        <v>464</v>
      </c>
      <c r="E188">
        <v>2066</v>
      </c>
      <c r="F188" t="s">
        <v>502</v>
      </c>
      <c r="G188">
        <v>11393</v>
      </c>
      <c r="H188">
        <v>2066</v>
      </c>
      <c r="I188">
        <v>25</v>
      </c>
      <c r="J188" t="s">
        <v>51</v>
      </c>
      <c r="K188" t="s">
        <v>51</v>
      </c>
      <c r="L188" t="s">
        <v>51</v>
      </c>
      <c r="M188" t="s">
        <v>51</v>
      </c>
      <c r="N188" t="s">
        <v>51</v>
      </c>
      <c r="O188" t="s">
        <v>51</v>
      </c>
      <c r="P188" t="s">
        <v>51</v>
      </c>
      <c r="Q188" t="s">
        <v>51</v>
      </c>
      <c r="R188" t="s">
        <v>51</v>
      </c>
      <c r="S188" t="s">
        <v>51</v>
      </c>
      <c r="T188" t="s">
        <v>51</v>
      </c>
      <c r="U188" t="s">
        <v>51</v>
      </c>
      <c r="V188" t="s">
        <v>51</v>
      </c>
      <c r="W188" t="s">
        <v>51</v>
      </c>
      <c r="X188" t="s">
        <v>51</v>
      </c>
      <c r="Y188" t="s">
        <v>51</v>
      </c>
      <c r="Z188" t="s">
        <v>51</v>
      </c>
      <c r="AA188" t="s">
        <v>51</v>
      </c>
      <c r="AB188" t="s">
        <v>51</v>
      </c>
      <c r="AC188" t="s">
        <v>51</v>
      </c>
      <c r="AD188" t="s">
        <v>51</v>
      </c>
      <c r="AE188" t="s">
        <v>51</v>
      </c>
      <c r="AF188" t="s">
        <v>51</v>
      </c>
      <c r="AG188" t="s">
        <v>51</v>
      </c>
      <c r="AH188" t="s">
        <v>51</v>
      </c>
      <c r="AI188" t="s">
        <v>51</v>
      </c>
      <c r="AJ188" t="s">
        <v>51</v>
      </c>
      <c r="AK188" t="s">
        <v>51</v>
      </c>
      <c r="AL188" t="s">
        <v>51</v>
      </c>
      <c r="AM188" t="s">
        <v>51</v>
      </c>
      <c r="AN188" t="s">
        <v>51</v>
      </c>
      <c r="AO188" t="s">
        <v>51</v>
      </c>
      <c r="AP188" t="s">
        <v>51</v>
      </c>
      <c r="AQ188" t="s">
        <v>51</v>
      </c>
      <c r="AR188" t="s">
        <v>51</v>
      </c>
      <c r="AS188">
        <f t="shared" si="33"/>
        <v>4</v>
      </c>
      <c r="AT188">
        <f t="shared" si="34"/>
        <v>4</v>
      </c>
      <c r="AU188">
        <f t="shared" si="35"/>
        <v>4</v>
      </c>
      <c r="AV188">
        <f t="shared" si="36"/>
        <v>4</v>
      </c>
      <c r="AW188">
        <f t="shared" si="37"/>
        <v>4</v>
      </c>
      <c r="AX188">
        <f t="shared" si="38"/>
        <v>4</v>
      </c>
      <c r="AY188">
        <f t="shared" si="39"/>
        <v>4</v>
      </c>
      <c r="AZ188">
        <f t="shared" si="40"/>
        <v>4</v>
      </c>
      <c r="BA188">
        <f t="shared" si="41"/>
        <v>4</v>
      </c>
      <c r="BB188">
        <f t="shared" si="42"/>
        <v>9</v>
      </c>
      <c r="BC188">
        <f t="shared" si="43"/>
        <v>0</v>
      </c>
      <c r="BD188" t="str">
        <f t="shared" si="30"/>
        <v/>
      </c>
      <c r="BE188" t="str">
        <f t="shared" si="31"/>
        <v/>
      </c>
      <c r="BF188" t="str">
        <f t="shared" si="32"/>
        <v/>
      </c>
    </row>
    <row r="189" spans="1:58" hidden="1" x14ac:dyDescent="0.35">
      <c r="A189" t="s">
        <v>436</v>
      </c>
      <c r="B189" s="10" t="s">
        <v>437</v>
      </c>
      <c r="C189" t="s">
        <v>1163</v>
      </c>
      <c r="D189" t="s">
        <v>85</v>
      </c>
      <c r="E189">
        <v>229</v>
      </c>
      <c r="F189" t="s">
        <v>86</v>
      </c>
      <c r="G189">
        <v>11394</v>
      </c>
      <c r="H189">
        <v>229</v>
      </c>
      <c r="I189">
        <v>25</v>
      </c>
      <c r="J189" t="s">
        <v>51</v>
      </c>
      <c r="K189" t="s">
        <v>51</v>
      </c>
      <c r="L189" t="s">
        <v>51</v>
      </c>
      <c r="M189" t="s">
        <v>51</v>
      </c>
      <c r="N189" t="s">
        <v>51</v>
      </c>
      <c r="O189" t="s">
        <v>51</v>
      </c>
      <c r="P189" t="s">
        <v>51</v>
      </c>
      <c r="Q189" t="s">
        <v>51</v>
      </c>
      <c r="R189" t="s">
        <v>51</v>
      </c>
      <c r="S189" t="s">
        <v>51</v>
      </c>
      <c r="T189" t="s">
        <v>51</v>
      </c>
      <c r="U189" t="s">
        <v>51</v>
      </c>
      <c r="V189" t="s">
        <v>51</v>
      </c>
      <c r="W189" t="s">
        <v>51</v>
      </c>
      <c r="X189" t="s">
        <v>51</v>
      </c>
      <c r="Y189" t="s">
        <v>51</v>
      </c>
      <c r="Z189" t="s">
        <v>51</v>
      </c>
      <c r="AA189" t="s">
        <v>51</v>
      </c>
      <c r="AB189" t="s">
        <v>51</v>
      </c>
      <c r="AC189" t="s">
        <v>51</v>
      </c>
      <c r="AD189" t="s">
        <v>51</v>
      </c>
      <c r="AE189" t="s">
        <v>51</v>
      </c>
      <c r="AF189" t="s">
        <v>51</v>
      </c>
      <c r="AG189" t="s">
        <v>51</v>
      </c>
      <c r="AH189" t="s">
        <v>51</v>
      </c>
      <c r="AI189" t="s">
        <v>51</v>
      </c>
      <c r="AJ189" t="s">
        <v>51</v>
      </c>
      <c r="AK189" t="s">
        <v>51</v>
      </c>
      <c r="AL189" t="s">
        <v>51</v>
      </c>
      <c r="AM189" t="s">
        <v>51</v>
      </c>
      <c r="AN189" t="s">
        <v>51</v>
      </c>
      <c r="AO189" t="s">
        <v>51</v>
      </c>
      <c r="AP189" t="s">
        <v>51</v>
      </c>
      <c r="AQ189" t="s">
        <v>51</v>
      </c>
      <c r="AR189" t="s">
        <v>51</v>
      </c>
      <c r="AS189">
        <f t="shared" si="33"/>
        <v>4</v>
      </c>
      <c r="AT189">
        <f t="shared" si="34"/>
        <v>4</v>
      </c>
      <c r="AU189">
        <f t="shared" si="35"/>
        <v>4</v>
      </c>
      <c r="AV189">
        <f t="shared" si="36"/>
        <v>4</v>
      </c>
      <c r="AW189">
        <f t="shared" si="37"/>
        <v>4</v>
      </c>
      <c r="AX189">
        <f t="shared" si="38"/>
        <v>4</v>
      </c>
      <c r="AY189">
        <f t="shared" si="39"/>
        <v>4</v>
      </c>
      <c r="AZ189">
        <f t="shared" si="40"/>
        <v>4</v>
      </c>
      <c r="BA189">
        <f t="shared" si="41"/>
        <v>4</v>
      </c>
      <c r="BB189">
        <f t="shared" si="42"/>
        <v>9</v>
      </c>
      <c r="BC189">
        <f t="shared" si="43"/>
        <v>0</v>
      </c>
      <c r="BD189" t="str">
        <f t="shared" si="30"/>
        <v/>
      </c>
      <c r="BE189" t="str">
        <f t="shared" si="31"/>
        <v/>
      </c>
      <c r="BF189" t="str">
        <f t="shared" si="32"/>
        <v/>
      </c>
    </row>
    <row r="190" spans="1:58" hidden="1" x14ac:dyDescent="0.35">
      <c r="A190" t="s">
        <v>184</v>
      </c>
      <c r="B190" s="10" t="s">
        <v>185</v>
      </c>
      <c r="C190" t="s">
        <v>1164</v>
      </c>
      <c r="D190" t="s">
        <v>85</v>
      </c>
      <c r="E190">
        <v>216</v>
      </c>
      <c r="F190" t="s">
        <v>86</v>
      </c>
      <c r="G190">
        <v>11395</v>
      </c>
      <c r="H190">
        <v>216</v>
      </c>
      <c r="I190">
        <v>25</v>
      </c>
      <c r="J190" t="s">
        <v>51</v>
      </c>
      <c r="K190" t="s">
        <v>51</v>
      </c>
      <c r="L190" t="s">
        <v>51</v>
      </c>
      <c r="M190" t="s">
        <v>51</v>
      </c>
      <c r="N190" t="s">
        <v>51</v>
      </c>
      <c r="O190" t="s">
        <v>51</v>
      </c>
      <c r="P190" t="s">
        <v>51</v>
      </c>
      <c r="Q190" t="s">
        <v>51</v>
      </c>
      <c r="R190" t="s">
        <v>51</v>
      </c>
      <c r="S190" t="s">
        <v>51</v>
      </c>
      <c r="T190" t="s">
        <v>51</v>
      </c>
      <c r="U190" t="s">
        <v>51</v>
      </c>
      <c r="V190" t="s">
        <v>51</v>
      </c>
      <c r="W190" t="s">
        <v>51</v>
      </c>
      <c r="X190" t="s">
        <v>51</v>
      </c>
      <c r="Y190" t="s">
        <v>51</v>
      </c>
      <c r="Z190" t="s">
        <v>51</v>
      </c>
      <c r="AA190" t="s">
        <v>51</v>
      </c>
      <c r="AB190" t="s">
        <v>51</v>
      </c>
      <c r="AC190" t="s">
        <v>51</v>
      </c>
      <c r="AD190" t="s">
        <v>51</v>
      </c>
      <c r="AE190" t="s">
        <v>51</v>
      </c>
      <c r="AF190" t="s">
        <v>51</v>
      </c>
      <c r="AG190" t="s">
        <v>51</v>
      </c>
      <c r="AH190" t="s">
        <v>51</v>
      </c>
      <c r="AI190" t="s">
        <v>51</v>
      </c>
      <c r="AJ190" t="s">
        <v>51</v>
      </c>
      <c r="AK190" t="s">
        <v>51</v>
      </c>
      <c r="AL190" t="s">
        <v>51</v>
      </c>
      <c r="AM190" t="s">
        <v>51</v>
      </c>
      <c r="AN190" t="s">
        <v>51</v>
      </c>
      <c r="AO190" t="s">
        <v>51</v>
      </c>
      <c r="AP190" t="s">
        <v>51</v>
      </c>
      <c r="AQ190" t="s">
        <v>51</v>
      </c>
      <c r="AR190" t="s">
        <v>51</v>
      </c>
      <c r="AS190">
        <f t="shared" si="33"/>
        <v>4</v>
      </c>
      <c r="AT190">
        <f t="shared" si="34"/>
        <v>4</v>
      </c>
      <c r="AU190">
        <f t="shared" si="35"/>
        <v>4</v>
      </c>
      <c r="AV190">
        <f t="shared" si="36"/>
        <v>4</v>
      </c>
      <c r="AW190">
        <f t="shared" si="37"/>
        <v>4</v>
      </c>
      <c r="AX190">
        <f t="shared" si="38"/>
        <v>4</v>
      </c>
      <c r="AY190">
        <f t="shared" si="39"/>
        <v>4</v>
      </c>
      <c r="AZ190">
        <f t="shared" si="40"/>
        <v>4</v>
      </c>
      <c r="BA190">
        <f t="shared" si="41"/>
        <v>4</v>
      </c>
      <c r="BB190">
        <f t="shared" si="42"/>
        <v>9</v>
      </c>
      <c r="BC190">
        <f t="shared" si="43"/>
        <v>0</v>
      </c>
      <c r="BD190" t="str">
        <f t="shared" si="30"/>
        <v/>
      </c>
      <c r="BE190" t="str">
        <f t="shared" si="31"/>
        <v/>
      </c>
      <c r="BF190" t="str">
        <f t="shared" si="32"/>
        <v/>
      </c>
    </row>
    <row r="191" spans="1:58" hidden="1" x14ac:dyDescent="0.35">
      <c r="A191" t="s">
        <v>346</v>
      </c>
      <c r="B191" s="10" t="s">
        <v>347</v>
      </c>
      <c r="C191" t="s">
        <v>1165</v>
      </c>
      <c r="D191" t="s">
        <v>85</v>
      </c>
      <c r="E191">
        <v>218</v>
      </c>
      <c r="F191" t="s">
        <v>86</v>
      </c>
      <c r="G191">
        <v>11396</v>
      </c>
      <c r="H191">
        <v>218</v>
      </c>
      <c r="I191">
        <v>25</v>
      </c>
      <c r="J191" t="s">
        <v>51</v>
      </c>
      <c r="K191" t="s">
        <v>51</v>
      </c>
      <c r="L191" t="s">
        <v>51</v>
      </c>
      <c r="M191" t="s">
        <v>51</v>
      </c>
      <c r="N191" t="s">
        <v>51</v>
      </c>
      <c r="O191" t="s">
        <v>51</v>
      </c>
      <c r="P191" t="s">
        <v>51</v>
      </c>
      <c r="Q191" t="s">
        <v>51</v>
      </c>
      <c r="R191" t="s">
        <v>51</v>
      </c>
      <c r="S191" t="s">
        <v>51</v>
      </c>
      <c r="T191" t="s">
        <v>51</v>
      </c>
      <c r="U191" t="s">
        <v>51</v>
      </c>
      <c r="V191" t="s">
        <v>51</v>
      </c>
      <c r="W191" t="s">
        <v>51</v>
      </c>
      <c r="X191" t="s">
        <v>51</v>
      </c>
      <c r="Y191" t="s">
        <v>51</v>
      </c>
      <c r="Z191" t="s">
        <v>51</v>
      </c>
      <c r="AA191" t="s">
        <v>51</v>
      </c>
      <c r="AB191" t="s">
        <v>51</v>
      </c>
      <c r="AC191" t="s">
        <v>51</v>
      </c>
      <c r="AD191" t="s">
        <v>51</v>
      </c>
      <c r="AE191" t="s">
        <v>51</v>
      </c>
      <c r="AF191" t="s">
        <v>51</v>
      </c>
      <c r="AG191" t="s">
        <v>51</v>
      </c>
      <c r="AH191" t="s">
        <v>51</v>
      </c>
      <c r="AI191" t="s">
        <v>51</v>
      </c>
      <c r="AJ191" t="s">
        <v>51</v>
      </c>
      <c r="AK191" t="s">
        <v>51</v>
      </c>
      <c r="AL191" t="s">
        <v>51</v>
      </c>
      <c r="AM191" t="s">
        <v>51</v>
      </c>
      <c r="AN191" t="s">
        <v>51</v>
      </c>
      <c r="AO191" t="s">
        <v>51</v>
      </c>
      <c r="AP191" t="s">
        <v>51</v>
      </c>
      <c r="AQ191" t="s">
        <v>51</v>
      </c>
      <c r="AR191" t="s">
        <v>51</v>
      </c>
      <c r="AS191">
        <f t="shared" si="33"/>
        <v>4</v>
      </c>
      <c r="AT191">
        <f t="shared" si="34"/>
        <v>4</v>
      </c>
      <c r="AU191">
        <f t="shared" si="35"/>
        <v>4</v>
      </c>
      <c r="AV191">
        <f t="shared" si="36"/>
        <v>4</v>
      </c>
      <c r="AW191">
        <f t="shared" si="37"/>
        <v>4</v>
      </c>
      <c r="AX191">
        <f t="shared" si="38"/>
        <v>4</v>
      </c>
      <c r="AY191">
        <f t="shared" si="39"/>
        <v>4</v>
      </c>
      <c r="AZ191">
        <f t="shared" si="40"/>
        <v>4</v>
      </c>
      <c r="BA191">
        <f t="shared" si="41"/>
        <v>4</v>
      </c>
      <c r="BB191">
        <f t="shared" si="42"/>
        <v>9</v>
      </c>
      <c r="BC191">
        <f t="shared" si="43"/>
        <v>0</v>
      </c>
      <c r="BD191" t="str">
        <f t="shared" si="30"/>
        <v/>
      </c>
      <c r="BE191" t="str">
        <f t="shared" si="31"/>
        <v/>
      </c>
      <c r="BF191" t="str">
        <f t="shared" si="32"/>
        <v/>
      </c>
    </row>
    <row r="192" spans="1:58" hidden="1" x14ac:dyDescent="0.35">
      <c r="A192" t="s">
        <v>184</v>
      </c>
      <c r="B192" s="10" t="s">
        <v>185</v>
      </c>
      <c r="C192" t="s">
        <v>1166</v>
      </c>
      <c r="D192" t="s">
        <v>85</v>
      </c>
      <c r="E192">
        <v>245</v>
      </c>
      <c r="F192" t="s">
        <v>86</v>
      </c>
      <c r="G192">
        <v>11397</v>
      </c>
      <c r="H192">
        <v>245</v>
      </c>
      <c r="I192">
        <v>25</v>
      </c>
      <c r="J192" t="s">
        <v>51</v>
      </c>
      <c r="K192" t="s">
        <v>51</v>
      </c>
      <c r="L192" t="s">
        <v>51</v>
      </c>
      <c r="M192" t="s">
        <v>51</v>
      </c>
      <c r="N192" t="s">
        <v>51</v>
      </c>
      <c r="O192" t="s">
        <v>51</v>
      </c>
      <c r="P192" t="s">
        <v>51</v>
      </c>
      <c r="Q192" t="s">
        <v>51</v>
      </c>
      <c r="R192" t="s">
        <v>51</v>
      </c>
      <c r="S192" t="s">
        <v>51</v>
      </c>
      <c r="T192" t="s">
        <v>51</v>
      </c>
      <c r="U192" t="s">
        <v>51</v>
      </c>
      <c r="V192" t="s">
        <v>51</v>
      </c>
      <c r="W192" t="s">
        <v>51</v>
      </c>
      <c r="X192" t="s">
        <v>51</v>
      </c>
      <c r="Y192" t="s">
        <v>51</v>
      </c>
      <c r="Z192" t="s">
        <v>51</v>
      </c>
      <c r="AA192" t="s">
        <v>51</v>
      </c>
      <c r="AB192" t="s">
        <v>51</v>
      </c>
      <c r="AC192" t="s">
        <v>51</v>
      </c>
      <c r="AD192" t="s">
        <v>51</v>
      </c>
      <c r="AE192" t="s">
        <v>51</v>
      </c>
      <c r="AF192" t="s">
        <v>51</v>
      </c>
      <c r="AG192" t="s">
        <v>51</v>
      </c>
      <c r="AH192" t="s">
        <v>51</v>
      </c>
      <c r="AI192" t="s">
        <v>51</v>
      </c>
      <c r="AJ192" t="s">
        <v>51</v>
      </c>
      <c r="AK192" t="s">
        <v>51</v>
      </c>
      <c r="AL192" t="s">
        <v>51</v>
      </c>
      <c r="AM192" t="s">
        <v>51</v>
      </c>
      <c r="AN192" t="s">
        <v>51</v>
      </c>
      <c r="AO192" t="s">
        <v>51</v>
      </c>
      <c r="AP192" t="s">
        <v>51</v>
      </c>
      <c r="AQ192" t="s">
        <v>51</v>
      </c>
      <c r="AR192" t="s">
        <v>51</v>
      </c>
      <c r="AS192">
        <f t="shared" si="33"/>
        <v>4</v>
      </c>
      <c r="AT192">
        <f t="shared" si="34"/>
        <v>4</v>
      </c>
      <c r="AU192">
        <f t="shared" si="35"/>
        <v>4</v>
      </c>
      <c r="AV192">
        <f t="shared" si="36"/>
        <v>4</v>
      </c>
      <c r="AW192">
        <f t="shared" si="37"/>
        <v>4</v>
      </c>
      <c r="AX192">
        <f t="shared" si="38"/>
        <v>4</v>
      </c>
      <c r="AY192">
        <f t="shared" si="39"/>
        <v>4</v>
      </c>
      <c r="AZ192">
        <f t="shared" si="40"/>
        <v>4</v>
      </c>
      <c r="BA192">
        <f t="shared" si="41"/>
        <v>4</v>
      </c>
      <c r="BB192">
        <f t="shared" si="42"/>
        <v>9</v>
      </c>
      <c r="BC192">
        <f t="shared" si="43"/>
        <v>0</v>
      </c>
      <c r="BD192" t="str">
        <f t="shared" si="30"/>
        <v/>
      </c>
      <c r="BE192" t="str">
        <f t="shared" si="31"/>
        <v/>
      </c>
      <c r="BF192" t="str">
        <f t="shared" si="32"/>
        <v/>
      </c>
    </row>
    <row r="193" spans="1:58" hidden="1" x14ac:dyDescent="0.35">
      <c r="A193" t="s">
        <v>349</v>
      </c>
      <c r="B193" s="10" t="s">
        <v>350</v>
      </c>
      <c r="C193" t="s">
        <v>1167</v>
      </c>
      <c r="D193" t="s">
        <v>464</v>
      </c>
      <c r="E193">
        <v>914</v>
      </c>
      <c r="F193" t="s">
        <v>502</v>
      </c>
      <c r="G193">
        <v>11398</v>
      </c>
      <c r="H193">
        <v>914</v>
      </c>
      <c r="I193">
        <v>25</v>
      </c>
      <c r="J193" t="s">
        <v>51</v>
      </c>
      <c r="K193" t="s">
        <v>51</v>
      </c>
      <c r="L193" t="s">
        <v>51</v>
      </c>
      <c r="M193" t="s">
        <v>51</v>
      </c>
      <c r="N193" t="s">
        <v>51</v>
      </c>
      <c r="O193" t="s">
        <v>51</v>
      </c>
      <c r="P193" t="s">
        <v>51</v>
      </c>
      <c r="Q193" t="s">
        <v>51</v>
      </c>
      <c r="R193" t="s">
        <v>51</v>
      </c>
      <c r="S193" t="s">
        <v>51</v>
      </c>
      <c r="T193" t="s">
        <v>51</v>
      </c>
      <c r="U193" t="s">
        <v>51</v>
      </c>
      <c r="V193" t="s">
        <v>51</v>
      </c>
      <c r="W193" t="s">
        <v>51</v>
      </c>
      <c r="X193" t="s">
        <v>51</v>
      </c>
      <c r="Y193" t="s">
        <v>51</v>
      </c>
      <c r="Z193" t="s">
        <v>51</v>
      </c>
      <c r="AA193" t="s">
        <v>51</v>
      </c>
      <c r="AB193" t="s">
        <v>51</v>
      </c>
      <c r="AC193" t="s">
        <v>51</v>
      </c>
      <c r="AD193" t="s">
        <v>51</v>
      </c>
      <c r="AE193" t="s">
        <v>51</v>
      </c>
      <c r="AF193" t="s">
        <v>51</v>
      </c>
      <c r="AG193" t="s">
        <v>51</v>
      </c>
      <c r="AH193" t="s">
        <v>51</v>
      </c>
      <c r="AI193" t="s">
        <v>51</v>
      </c>
      <c r="AJ193" t="s">
        <v>51</v>
      </c>
      <c r="AK193" t="s">
        <v>51</v>
      </c>
      <c r="AL193" t="s">
        <v>51</v>
      </c>
      <c r="AM193" t="s">
        <v>51</v>
      </c>
      <c r="AN193" t="s">
        <v>51</v>
      </c>
      <c r="AO193" t="s">
        <v>1168</v>
      </c>
      <c r="AP193" t="s">
        <v>51</v>
      </c>
      <c r="AQ193" t="s">
        <v>51</v>
      </c>
      <c r="AR193" t="s">
        <v>83</v>
      </c>
      <c r="AS193">
        <f t="shared" si="33"/>
        <v>4</v>
      </c>
      <c r="AT193">
        <f t="shared" si="34"/>
        <v>4</v>
      </c>
      <c r="AU193">
        <f t="shared" si="35"/>
        <v>4</v>
      </c>
      <c r="AV193">
        <f t="shared" si="36"/>
        <v>4</v>
      </c>
      <c r="AW193">
        <f t="shared" si="37"/>
        <v>4</v>
      </c>
      <c r="AX193">
        <f t="shared" si="38"/>
        <v>4</v>
      </c>
      <c r="AY193">
        <f t="shared" si="39"/>
        <v>4</v>
      </c>
      <c r="AZ193">
        <f t="shared" si="40"/>
        <v>4</v>
      </c>
      <c r="BA193">
        <f t="shared" si="41"/>
        <v>4</v>
      </c>
      <c r="BB193">
        <f t="shared" si="42"/>
        <v>9</v>
      </c>
      <c r="BC193">
        <f t="shared" si="43"/>
        <v>0</v>
      </c>
      <c r="BD193" t="str">
        <f t="shared" si="30"/>
        <v/>
      </c>
      <c r="BE193" t="str">
        <f t="shared" si="31"/>
        <v/>
      </c>
      <c r="BF193" t="str">
        <f t="shared" si="32"/>
        <v/>
      </c>
    </row>
    <row r="194" spans="1:58" hidden="1" x14ac:dyDescent="0.35">
      <c r="A194" t="s">
        <v>164</v>
      </c>
      <c r="B194" s="10" t="s">
        <v>165</v>
      </c>
      <c r="C194" t="s">
        <v>1169</v>
      </c>
      <c r="D194" t="s">
        <v>85</v>
      </c>
      <c r="E194">
        <v>298</v>
      </c>
      <c r="F194" t="s">
        <v>86</v>
      </c>
      <c r="G194">
        <v>11399</v>
      </c>
      <c r="H194">
        <v>298</v>
      </c>
      <c r="I194">
        <v>25</v>
      </c>
      <c r="J194" t="s">
        <v>51</v>
      </c>
      <c r="K194" t="s">
        <v>51</v>
      </c>
      <c r="L194" t="s">
        <v>51</v>
      </c>
      <c r="M194" t="s">
        <v>51</v>
      </c>
      <c r="N194" t="s">
        <v>51</v>
      </c>
      <c r="O194" t="s">
        <v>51</v>
      </c>
      <c r="P194" t="s">
        <v>51</v>
      </c>
      <c r="Q194" t="s">
        <v>51</v>
      </c>
      <c r="R194" t="s">
        <v>51</v>
      </c>
      <c r="S194" t="s">
        <v>51</v>
      </c>
      <c r="T194" t="s">
        <v>51</v>
      </c>
      <c r="U194" t="s">
        <v>51</v>
      </c>
      <c r="V194" t="s">
        <v>51</v>
      </c>
      <c r="W194" t="s">
        <v>51</v>
      </c>
      <c r="X194" t="s">
        <v>51</v>
      </c>
      <c r="Y194" t="s">
        <v>51</v>
      </c>
      <c r="Z194" t="s">
        <v>51</v>
      </c>
      <c r="AA194" t="s">
        <v>51</v>
      </c>
      <c r="AB194" t="s">
        <v>51</v>
      </c>
      <c r="AC194" t="s">
        <v>51</v>
      </c>
      <c r="AD194" t="s">
        <v>51</v>
      </c>
      <c r="AE194" t="s">
        <v>51</v>
      </c>
      <c r="AF194" t="s">
        <v>51</v>
      </c>
      <c r="AG194" t="s">
        <v>51</v>
      </c>
      <c r="AH194" t="s">
        <v>51</v>
      </c>
      <c r="AI194" t="s">
        <v>51</v>
      </c>
      <c r="AJ194" t="s">
        <v>51</v>
      </c>
      <c r="AK194" t="s">
        <v>51</v>
      </c>
      <c r="AL194" t="s">
        <v>51</v>
      </c>
      <c r="AM194" t="s">
        <v>51</v>
      </c>
      <c r="AN194" t="s">
        <v>51</v>
      </c>
      <c r="AO194" t="s">
        <v>51</v>
      </c>
      <c r="AP194" t="s">
        <v>51</v>
      </c>
      <c r="AQ194" t="s">
        <v>51</v>
      </c>
      <c r="AR194" t="s">
        <v>51</v>
      </c>
      <c r="AS194">
        <f t="shared" si="33"/>
        <v>4</v>
      </c>
      <c r="AT194">
        <f t="shared" si="34"/>
        <v>4</v>
      </c>
      <c r="AU194">
        <f t="shared" si="35"/>
        <v>4</v>
      </c>
      <c r="AV194">
        <f t="shared" si="36"/>
        <v>4</v>
      </c>
      <c r="AW194">
        <f t="shared" si="37"/>
        <v>4</v>
      </c>
      <c r="AX194">
        <f t="shared" si="38"/>
        <v>4</v>
      </c>
      <c r="AY194">
        <f t="shared" si="39"/>
        <v>4</v>
      </c>
      <c r="AZ194">
        <f t="shared" si="40"/>
        <v>4</v>
      </c>
      <c r="BA194">
        <f t="shared" si="41"/>
        <v>4</v>
      </c>
      <c r="BB194">
        <f t="shared" si="42"/>
        <v>9</v>
      </c>
      <c r="BC194">
        <f t="shared" si="43"/>
        <v>0</v>
      </c>
      <c r="BD194" t="str">
        <f t="shared" si="30"/>
        <v/>
      </c>
      <c r="BE194" t="str">
        <f t="shared" si="31"/>
        <v/>
      </c>
      <c r="BF194" t="str">
        <f t="shared" si="32"/>
        <v/>
      </c>
    </row>
    <row r="195" spans="1:58" hidden="1" x14ac:dyDescent="0.35">
      <c r="A195" t="s">
        <v>1170</v>
      </c>
      <c r="B195" s="10" t="s">
        <v>1171</v>
      </c>
      <c r="C195" t="s">
        <v>1172</v>
      </c>
      <c r="D195" t="s">
        <v>85</v>
      </c>
      <c r="E195">
        <v>303</v>
      </c>
      <c r="F195" t="s">
        <v>86</v>
      </c>
      <c r="G195">
        <v>11400</v>
      </c>
      <c r="H195">
        <v>303</v>
      </c>
      <c r="I195">
        <v>25</v>
      </c>
      <c r="J195" t="s">
        <v>51</v>
      </c>
      <c r="K195" t="s">
        <v>51</v>
      </c>
      <c r="L195" t="s">
        <v>51</v>
      </c>
      <c r="M195" t="s">
        <v>51</v>
      </c>
      <c r="N195" t="s">
        <v>51</v>
      </c>
      <c r="O195" t="s">
        <v>51</v>
      </c>
      <c r="P195" t="s">
        <v>51</v>
      </c>
      <c r="Q195" t="s">
        <v>51</v>
      </c>
      <c r="R195" t="s">
        <v>51</v>
      </c>
      <c r="S195" t="s">
        <v>51</v>
      </c>
      <c r="T195" t="s">
        <v>51</v>
      </c>
      <c r="U195" t="s">
        <v>51</v>
      </c>
      <c r="V195" t="s">
        <v>51</v>
      </c>
      <c r="W195" t="s">
        <v>51</v>
      </c>
      <c r="X195" t="s">
        <v>51</v>
      </c>
      <c r="Y195" t="s">
        <v>51</v>
      </c>
      <c r="Z195" t="s">
        <v>51</v>
      </c>
      <c r="AA195" t="s">
        <v>51</v>
      </c>
      <c r="AB195" t="s">
        <v>51</v>
      </c>
      <c r="AC195" t="s">
        <v>51</v>
      </c>
      <c r="AD195" t="s">
        <v>51</v>
      </c>
      <c r="AE195" t="s">
        <v>51</v>
      </c>
      <c r="AF195" t="s">
        <v>51</v>
      </c>
      <c r="AG195" t="s">
        <v>51</v>
      </c>
      <c r="AH195" t="s">
        <v>51</v>
      </c>
      <c r="AI195" t="s">
        <v>51</v>
      </c>
      <c r="AJ195" t="s">
        <v>51</v>
      </c>
      <c r="AK195" t="s">
        <v>51</v>
      </c>
      <c r="AL195" t="s">
        <v>51</v>
      </c>
      <c r="AM195" t="s">
        <v>51</v>
      </c>
      <c r="AN195" t="s">
        <v>51</v>
      </c>
      <c r="AO195" t="s">
        <v>51</v>
      </c>
      <c r="AP195" t="s">
        <v>51</v>
      </c>
      <c r="AQ195" t="s">
        <v>51</v>
      </c>
      <c r="AR195" t="s">
        <v>51</v>
      </c>
      <c r="AS195">
        <f t="shared" si="33"/>
        <v>4</v>
      </c>
      <c r="AT195">
        <f t="shared" si="34"/>
        <v>4</v>
      </c>
      <c r="AU195">
        <f t="shared" si="35"/>
        <v>4</v>
      </c>
      <c r="AV195">
        <f t="shared" si="36"/>
        <v>4</v>
      </c>
      <c r="AW195">
        <f t="shared" si="37"/>
        <v>4</v>
      </c>
      <c r="AX195">
        <f t="shared" si="38"/>
        <v>4</v>
      </c>
      <c r="AY195">
        <f t="shared" si="39"/>
        <v>4</v>
      </c>
      <c r="AZ195">
        <f t="shared" si="40"/>
        <v>4</v>
      </c>
      <c r="BA195">
        <f t="shared" si="41"/>
        <v>4</v>
      </c>
      <c r="BB195">
        <f t="shared" si="42"/>
        <v>9</v>
      </c>
      <c r="BC195">
        <f t="shared" si="43"/>
        <v>0</v>
      </c>
      <c r="BD195" t="str">
        <f t="shared" ref="BD195:BD258" si="44">IFERROR(AH195/$AP195,"")</f>
        <v/>
      </c>
      <c r="BE195" t="str">
        <f t="shared" ref="BE195:BE258" si="45">IFERROR(AI195/$AP195,"")</f>
        <v/>
      </c>
      <c r="BF195" t="str">
        <f t="shared" ref="BF195:BF258" si="46">IFERROR(AJ195/$AP195,"")</f>
        <v/>
      </c>
    </row>
    <row r="196" spans="1:58" hidden="1" x14ac:dyDescent="0.35">
      <c r="A196" t="s">
        <v>1173</v>
      </c>
      <c r="B196" s="10" t="s">
        <v>1174</v>
      </c>
      <c r="C196" t="s">
        <v>1175</v>
      </c>
      <c r="D196" t="s">
        <v>85</v>
      </c>
      <c r="E196">
        <v>329</v>
      </c>
      <c r="F196" t="s">
        <v>86</v>
      </c>
      <c r="G196">
        <v>11401</v>
      </c>
      <c r="H196">
        <v>329</v>
      </c>
      <c r="I196">
        <v>25</v>
      </c>
      <c r="J196" t="s">
        <v>51</v>
      </c>
      <c r="K196" t="s">
        <v>51</v>
      </c>
      <c r="L196" t="s">
        <v>51</v>
      </c>
      <c r="M196" t="s">
        <v>51</v>
      </c>
      <c r="N196" t="s">
        <v>51</v>
      </c>
      <c r="O196" t="s">
        <v>51</v>
      </c>
      <c r="P196" t="s">
        <v>51</v>
      </c>
      <c r="Q196" t="s">
        <v>51</v>
      </c>
      <c r="R196" t="s">
        <v>51</v>
      </c>
      <c r="S196" t="s">
        <v>51</v>
      </c>
      <c r="T196" t="s">
        <v>51</v>
      </c>
      <c r="U196" t="s">
        <v>51</v>
      </c>
      <c r="V196" t="s">
        <v>51</v>
      </c>
      <c r="W196" t="s">
        <v>51</v>
      </c>
      <c r="X196" t="s">
        <v>51</v>
      </c>
      <c r="Y196" t="s">
        <v>51</v>
      </c>
      <c r="Z196" t="s">
        <v>51</v>
      </c>
      <c r="AA196" t="s">
        <v>51</v>
      </c>
      <c r="AB196" t="s">
        <v>51</v>
      </c>
      <c r="AC196" t="s">
        <v>51</v>
      </c>
      <c r="AD196" t="s">
        <v>51</v>
      </c>
      <c r="AE196" t="s">
        <v>51</v>
      </c>
      <c r="AF196" t="s">
        <v>51</v>
      </c>
      <c r="AG196" t="s">
        <v>51</v>
      </c>
      <c r="AH196" t="s">
        <v>51</v>
      </c>
      <c r="AI196" t="s">
        <v>51</v>
      </c>
      <c r="AJ196" t="s">
        <v>51</v>
      </c>
      <c r="AK196" t="s">
        <v>51</v>
      </c>
      <c r="AL196" t="s">
        <v>51</v>
      </c>
      <c r="AM196" t="s">
        <v>51</v>
      </c>
      <c r="AN196" t="s">
        <v>51</v>
      </c>
      <c r="AO196" t="s">
        <v>51</v>
      </c>
      <c r="AP196" t="s">
        <v>51</v>
      </c>
      <c r="AQ196" t="s">
        <v>51</v>
      </c>
      <c r="AR196" t="s">
        <v>51</v>
      </c>
      <c r="AS196">
        <f t="shared" si="33"/>
        <v>4</v>
      </c>
      <c r="AT196">
        <f t="shared" si="34"/>
        <v>4</v>
      </c>
      <c r="AU196">
        <f t="shared" si="35"/>
        <v>4</v>
      </c>
      <c r="AV196">
        <f t="shared" si="36"/>
        <v>4</v>
      </c>
      <c r="AW196">
        <f t="shared" si="37"/>
        <v>4</v>
      </c>
      <c r="AX196">
        <f t="shared" si="38"/>
        <v>4</v>
      </c>
      <c r="AY196">
        <f t="shared" si="39"/>
        <v>4</v>
      </c>
      <c r="AZ196">
        <f t="shared" si="40"/>
        <v>4</v>
      </c>
      <c r="BA196">
        <f t="shared" si="41"/>
        <v>4</v>
      </c>
      <c r="BB196">
        <f t="shared" si="42"/>
        <v>9</v>
      </c>
      <c r="BC196">
        <f t="shared" si="43"/>
        <v>0</v>
      </c>
      <c r="BD196" t="str">
        <f t="shared" si="44"/>
        <v/>
      </c>
      <c r="BE196" t="str">
        <f t="shared" si="45"/>
        <v/>
      </c>
      <c r="BF196" t="str">
        <f t="shared" si="46"/>
        <v/>
      </c>
    </row>
    <row r="197" spans="1:58" hidden="1" x14ac:dyDescent="0.35">
      <c r="A197" t="s">
        <v>346</v>
      </c>
      <c r="B197" s="10" t="s">
        <v>347</v>
      </c>
      <c r="C197" t="s">
        <v>1176</v>
      </c>
      <c r="D197" t="s">
        <v>464</v>
      </c>
      <c r="E197">
        <v>318</v>
      </c>
      <c r="F197" t="s">
        <v>86</v>
      </c>
      <c r="G197">
        <v>11402</v>
      </c>
      <c r="H197">
        <v>318</v>
      </c>
      <c r="I197">
        <v>25</v>
      </c>
      <c r="J197" t="s">
        <v>51</v>
      </c>
      <c r="K197" t="s">
        <v>51</v>
      </c>
      <c r="L197" t="s">
        <v>51</v>
      </c>
      <c r="M197" t="s">
        <v>51</v>
      </c>
      <c r="N197" t="s">
        <v>51</v>
      </c>
      <c r="O197" t="s">
        <v>51</v>
      </c>
      <c r="P197" t="s">
        <v>51</v>
      </c>
      <c r="Q197" t="s">
        <v>51</v>
      </c>
      <c r="R197" t="s">
        <v>51</v>
      </c>
      <c r="S197" t="s">
        <v>51</v>
      </c>
      <c r="T197" t="s">
        <v>51</v>
      </c>
      <c r="U197" t="s">
        <v>51</v>
      </c>
      <c r="V197" t="s">
        <v>51</v>
      </c>
      <c r="W197" t="s">
        <v>51</v>
      </c>
      <c r="X197" t="s">
        <v>51</v>
      </c>
      <c r="Y197" t="s">
        <v>51</v>
      </c>
      <c r="Z197" t="s">
        <v>51</v>
      </c>
      <c r="AA197" t="s">
        <v>51</v>
      </c>
      <c r="AB197" t="s">
        <v>51</v>
      </c>
      <c r="AC197" t="s">
        <v>51</v>
      </c>
      <c r="AD197" t="s">
        <v>51</v>
      </c>
      <c r="AE197" t="s">
        <v>51</v>
      </c>
      <c r="AF197" t="s">
        <v>51</v>
      </c>
      <c r="AG197" t="s">
        <v>51</v>
      </c>
      <c r="AH197" t="s">
        <v>51</v>
      </c>
      <c r="AI197" t="s">
        <v>51</v>
      </c>
      <c r="AJ197" t="s">
        <v>51</v>
      </c>
      <c r="AK197" t="s">
        <v>51</v>
      </c>
      <c r="AL197" t="s">
        <v>51</v>
      </c>
      <c r="AM197" t="s">
        <v>51</v>
      </c>
      <c r="AN197" t="s">
        <v>51</v>
      </c>
      <c r="AO197" t="s">
        <v>51</v>
      </c>
      <c r="AP197" t="s">
        <v>51</v>
      </c>
      <c r="AQ197" t="s">
        <v>51</v>
      </c>
      <c r="AR197" t="s">
        <v>51</v>
      </c>
      <c r="AS197">
        <f t="shared" ref="AS197:AS260" si="47">LEN(V197)</f>
        <v>4</v>
      </c>
      <c r="AT197">
        <f t="shared" ref="AT197:AT260" si="48">LEN(W197)</f>
        <v>4</v>
      </c>
      <c r="AU197">
        <f t="shared" ref="AU197:AU260" si="49">LEN(X197)</f>
        <v>4</v>
      </c>
      <c r="AV197">
        <f t="shared" ref="AV197:AV260" si="50">LEN(Y197)</f>
        <v>4</v>
      </c>
      <c r="AW197">
        <f t="shared" ref="AW197:AW260" si="51">LEN(Z197)</f>
        <v>4</v>
      </c>
      <c r="AX197">
        <f t="shared" ref="AX197:AX260" si="52">LEN(AA197)</f>
        <v>4</v>
      </c>
      <c r="AY197">
        <f t="shared" ref="AY197:AY260" si="53">LEN(AB197)</f>
        <v>4</v>
      </c>
      <c r="AZ197">
        <f t="shared" ref="AZ197:AZ260" si="54">LEN(AC197)</f>
        <v>4</v>
      </c>
      <c r="BA197">
        <f t="shared" ref="BA197:BA260" si="55">LEN(AD197)</f>
        <v>4</v>
      </c>
      <c r="BB197">
        <f t="shared" ref="BB197:BB260" si="56">COUNTIFS(V197:AD197,"NULL")</f>
        <v>9</v>
      </c>
      <c r="BC197">
        <f t="shared" ref="BC197:BC260" si="57">SUM(AH197:AJ197)</f>
        <v>0</v>
      </c>
      <c r="BD197" t="str">
        <f t="shared" si="44"/>
        <v/>
      </c>
      <c r="BE197" t="str">
        <f t="shared" si="45"/>
        <v/>
      </c>
      <c r="BF197" t="str">
        <f t="shared" si="46"/>
        <v/>
      </c>
    </row>
    <row r="198" spans="1:58" hidden="1" x14ac:dyDescent="0.35">
      <c r="A198" t="s">
        <v>357</v>
      </c>
      <c r="B198" s="10" t="s">
        <v>358</v>
      </c>
      <c r="C198" t="s">
        <v>1177</v>
      </c>
      <c r="D198" t="s">
        <v>85</v>
      </c>
      <c r="E198">
        <v>367</v>
      </c>
      <c r="F198" t="s">
        <v>86</v>
      </c>
      <c r="G198">
        <v>11403</v>
      </c>
      <c r="H198">
        <v>367</v>
      </c>
      <c r="I198">
        <v>25</v>
      </c>
      <c r="J198" t="s">
        <v>51</v>
      </c>
      <c r="K198" t="s">
        <v>51</v>
      </c>
      <c r="L198" t="s">
        <v>51</v>
      </c>
      <c r="M198" t="s">
        <v>51</v>
      </c>
      <c r="N198" t="s">
        <v>51</v>
      </c>
      <c r="O198" t="s">
        <v>51</v>
      </c>
      <c r="P198" t="s">
        <v>51</v>
      </c>
      <c r="Q198" t="s">
        <v>51</v>
      </c>
      <c r="R198" t="s">
        <v>51</v>
      </c>
      <c r="S198" t="s">
        <v>51</v>
      </c>
      <c r="T198" t="s">
        <v>51</v>
      </c>
      <c r="U198" t="s">
        <v>51</v>
      </c>
      <c r="V198" t="s">
        <v>51</v>
      </c>
      <c r="W198" t="s">
        <v>51</v>
      </c>
      <c r="X198" t="s">
        <v>51</v>
      </c>
      <c r="Y198" t="s">
        <v>51</v>
      </c>
      <c r="Z198" t="s">
        <v>51</v>
      </c>
      <c r="AA198" t="s">
        <v>51</v>
      </c>
      <c r="AB198" t="s">
        <v>51</v>
      </c>
      <c r="AC198" t="s">
        <v>51</v>
      </c>
      <c r="AD198" t="s">
        <v>51</v>
      </c>
      <c r="AE198" t="s">
        <v>51</v>
      </c>
      <c r="AF198" t="s">
        <v>51</v>
      </c>
      <c r="AG198" t="s">
        <v>51</v>
      </c>
      <c r="AH198" t="s">
        <v>51</v>
      </c>
      <c r="AI198" t="s">
        <v>51</v>
      </c>
      <c r="AJ198" t="s">
        <v>51</v>
      </c>
      <c r="AK198" t="s">
        <v>51</v>
      </c>
      <c r="AL198" t="s">
        <v>51</v>
      </c>
      <c r="AM198" t="s">
        <v>51</v>
      </c>
      <c r="AN198" t="s">
        <v>51</v>
      </c>
      <c r="AO198" t="s">
        <v>51</v>
      </c>
      <c r="AP198" t="s">
        <v>51</v>
      </c>
      <c r="AQ198" t="s">
        <v>51</v>
      </c>
      <c r="AR198" t="s">
        <v>51</v>
      </c>
      <c r="AS198">
        <f t="shared" si="47"/>
        <v>4</v>
      </c>
      <c r="AT198">
        <f t="shared" si="48"/>
        <v>4</v>
      </c>
      <c r="AU198">
        <f t="shared" si="49"/>
        <v>4</v>
      </c>
      <c r="AV198">
        <f t="shared" si="50"/>
        <v>4</v>
      </c>
      <c r="AW198">
        <f t="shared" si="51"/>
        <v>4</v>
      </c>
      <c r="AX198">
        <f t="shared" si="52"/>
        <v>4</v>
      </c>
      <c r="AY198">
        <f t="shared" si="53"/>
        <v>4</v>
      </c>
      <c r="AZ198">
        <f t="shared" si="54"/>
        <v>4</v>
      </c>
      <c r="BA198">
        <f t="shared" si="55"/>
        <v>4</v>
      </c>
      <c r="BB198">
        <f t="shared" si="56"/>
        <v>9</v>
      </c>
      <c r="BC198">
        <f t="shared" si="57"/>
        <v>0</v>
      </c>
      <c r="BD198" t="str">
        <f t="shared" si="44"/>
        <v/>
      </c>
      <c r="BE198" t="str">
        <f t="shared" si="45"/>
        <v/>
      </c>
      <c r="BF198" t="str">
        <f t="shared" si="46"/>
        <v/>
      </c>
    </row>
    <row r="199" spans="1:58" hidden="1" x14ac:dyDescent="0.35">
      <c r="A199" t="s">
        <v>1017</v>
      </c>
      <c r="B199" s="10" t="s">
        <v>1018</v>
      </c>
      <c r="C199" t="s">
        <v>1178</v>
      </c>
      <c r="D199" t="s">
        <v>85</v>
      </c>
      <c r="E199">
        <v>321</v>
      </c>
      <c r="F199" t="s">
        <v>86</v>
      </c>
      <c r="G199">
        <v>11404</v>
      </c>
      <c r="H199">
        <v>321</v>
      </c>
      <c r="I199">
        <v>25</v>
      </c>
      <c r="J199" t="s">
        <v>51</v>
      </c>
      <c r="K199" t="s">
        <v>51</v>
      </c>
      <c r="L199" t="s">
        <v>51</v>
      </c>
      <c r="M199" t="s">
        <v>51</v>
      </c>
      <c r="N199" t="s">
        <v>51</v>
      </c>
      <c r="O199" t="s">
        <v>51</v>
      </c>
      <c r="P199" t="s">
        <v>51</v>
      </c>
      <c r="Q199" t="s">
        <v>51</v>
      </c>
      <c r="R199" t="s">
        <v>51</v>
      </c>
      <c r="S199" t="s">
        <v>51</v>
      </c>
      <c r="T199" t="s">
        <v>51</v>
      </c>
      <c r="U199" t="s">
        <v>51</v>
      </c>
      <c r="V199" t="s">
        <v>51</v>
      </c>
      <c r="W199" t="s">
        <v>51</v>
      </c>
      <c r="X199" t="s">
        <v>51</v>
      </c>
      <c r="Y199" t="s">
        <v>51</v>
      </c>
      <c r="Z199" t="s">
        <v>51</v>
      </c>
      <c r="AA199" t="s">
        <v>51</v>
      </c>
      <c r="AB199" t="s">
        <v>51</v>
      </c>
      <c r="AC199" t="s">
        <v>51</v>
      </c>
      <c r="AD199" t="s">
        <v>51</v>
      </c>
      <c r="AE199" t="s">
        <v>51</v>
      </c>
      <c r="AF199" t="s">
        <v>51</v>
      </c>
      <c r="AG199" t="s">
        <v>51</v>
      </c>
      <c r="AH199" t="s">
        <v>51</v>
      </c>
      <c r="AI199" t="s">
        <v>51</v>
      </c>
      <c r="AJ199" t="s">
        <v>51</v>
      </c>
      <c r="AK199" t="s">
        <v>51</v>
      </c>
      <c r="AL199" t="s">
        <v>51</v>
      </c>
      <c r="AM199" t="s">
        <v>51</v>
      </c>
      <c r="AN199" t="s">
        <v>51</v>
      </c>
      <c r="AO199" t="s">
        <v>51</v>
      </c>
      <c r="AP199" t="s">
        <v>51</v>
      </c>
      <c r="AQ199" t="s">
        <v>51</v>
      </c>
      <c r="AR199" t="s">
        <v>51</v>
      </c>
      <c r="AS199">
        <f t="shared" si="47"/>
        <v>4</v>
      </c>
      <c r="AT199">
        <f t="shared" si="48"/>
        <v>4</v>
      </c>
      <c r="AU199">
        <f t="shared" si="49"/>
        <v>4</v>
      </c>
      <c r="AV199">
        <f t="shared" si="50"/>
        <v>4</v>
      </c>
      <c r="AW199">
        <f t="shared" si="51"/>
        <v>4</v>
      </c>
      <c r="AX199">
        <f t="shared" si="52"/>
        <v>4</v>
      </c>
      <c r="AY199">
        <f t="shared" si="53"/>
        <v>4</v>
      </c>
      <c r="AZ199">
        <f t="shared" si="54"/>
        <v>4</v>
      </c>
      <c r="BA199">
        <f t="shared" si="55"/>
        <v>4</v>
      </c>
      <c r="BB199">
        <f t="shared" si="56"/>
        <v>9</v>
      </c>
      <c r="BC199">
        <f t="shared" si="57"/>
        <v>0</v>
      </c>
      <c r="BD199" t="str">
        <f t="shared" si="44"/>
        <v/>
      </c>
      <c r="BE199" t="str">
        <f t="shared" si="45"/>
        <v/>
      </c>
      <c r="BF199" t="str">
        <f t="shared" si="46"/>
        <v/>
      </c>
    </row>
    <row r="200" spans="1:58" hidden="1" x14ac:dyDescent="0.35">
      <c r="A200" t="s">
        <v>184</v>
      </c>
      <c r="B200" s="10" t="s">
        <v>185</v>
      </c>
      <c r="C200" t="s">
        <v>1179</v>
      </c>
      <c r="D200" t="s">
        <v>464</v>
      </c>
      <c r="E200">
        <v>448</v>
      </c>
      <c r="F200" t="s">
        <v>86</v>
      </c>
      <c r="G200">
        <v>11405</v>
      </c>
      <c r="H200">
        <v>448</v>
      </c>
      <c r="I200">
        <v>25</v>
      </c>
      <c r="J200" t="s">
        <v>51</v>
      </c>
      <c r="K200" t="s">
        <v>51</v>
      </c>
      <c r="L200" t="s">
        <v>51</v>
      </c>
      <c r="M200" t="s">
        <v>51</v>
      </c>
      <c r="N200" t="s">
        <v>51</v>
      </c>
      <c r="O200" t="s">
        <v>51</v>
      </c>
      <c r="P200" t="s">
        <v>51</v>
      </c>
      <c r="Q200" t="s">
        <v>51</v>
      </c>
      <c r="R200" t="s">
        <v>51</v>
      </c>
      <c r="S200" t="s">
        <v>51</v>
      </c>
      <c r="T200" t="s">
        <v>51</v>
      </c>
      <c r="U200" t="s">
        <v>51</v>
      </c>
      <c r="V200" t="s">
        <v>51</v>
      </c>
      <c r="W200" t="s">
        <v>51</v>
      </c>
      <c r="X200" t="s">
        <v>51</v>
      </c>
      <c r="Y200" t="s">
        <v>51</v>
      </c>
      <c r="Z200" t="s">
        <v>51</v>
      </c>
      <c r="AA200" t="s">
        <v>51</v>
      </c>
      <c r="AB200" t="s">
        <v>51</v>
      </c>
      <c r="AC200" t="s">
        <v>51</v>
      </c>
      <c r="AD200" t="s">
        <v>51</v>
      </c>
      <c r="AE200" t="s">
        <v>51</v>
      </c>
      <c r="AF200" t="s">
        <v>51</v>
      </c>
      <c r="AG200" t="s">
        <v>51</v>
      </c>
      <c r="AH200" t="s">
        <v>51</v>
      </c>
      <c r="AI200" t="s">
        <v>51</v>
      </c>
      <c r="AJ200" t="s">
        <v>51</v>
      </c>
      <c r="AK200" t="s">
        <v>51</v>
      </c>
      <c r="AL200" t="s">
        <v>51</v>
      </c>
      <c r="AM200" t="s">
        <v>51</v>
      </c>
      <c r="AN200" t="s">
        <v>51</v>
      </c>
      <c r="AO200" t="s">
        <v>51</v>
      </c>
      <c r="AP200" t="s">
        <v>51</v>
      </c>
      <c r="AQ200" t="s">
        <v>51</v>
      </c>
      <c r="AR200" t="s">
        <v>51</v>
      </c>
      <c r="AS200">
        <f t="shared" si="47"/>
        <v>4</v>
      </c>
      <c r="AT200">
        <f t="shared" si="48"/>
        <v>4</v>
      </c>
      <c r="AU200">
        <f t="shared" si="49"/>
        <v>4</v>
      </c>
      <c r="AV200">
        <f t="shared" si="50"/>
        <v>4</v>
      </c>
      <c r="AW200">
        <f t="shared" si="51"/>
        <v>4</v>
      </c>
      <c r="AX200">
        <f t="shared" si="52"/>
        <v>4</v>
      </c>
      <c r="AY200">
        <f t="shared" si="53"/>
        <v>4</v>
      </c>
      <c r="AZ200">
        <f t="shared" si="54"/>
        <v>4</v>
      </c>
      <c r="BA200">
        <f t="shared" si="55"/>
        <v>4</v>
      </c>
      <c r="BB200">
        <f t="shared" si="56"/>
        <v>9</v>
      </c>
      <c r="BC200">
        <f t="shared" si="57"/>
        <v>0</v>
      </c>
      <c r="BD200" t="str">
        <f t="shared" si="44"/>
        <v/>
      </c>
      <c r="BE200" t="str">
        <f t="shared" si="45"/>
        <v/>
      </c>
      <c r="BF200" t="str">
        <f t="shared" si="46"/>
        <v/>
      </c>
    </row>
    <row r="201" spans="1:58" hidden="1" x14ac:dyDescent="0.35">
      <c r="A201" t="s">
        <v>1157</v>
      </c>
      <c r="B201" s="10" t="s">
        <v>1158</v>
      </c>
      <c r="C201" t="s">
        <v>1180</v>
      </c>
      <c r="D201" t="s">
        <v>85</v>
      </c>
      <c r="E201">
        <v>366</v>
      </c>
      <c r="F201" t="s">
        <v>86</v>
      </c>
      <c r="G201">
        <v>11406</v>
      </c>
      <c r="H201">
        <v>366</v>
      </c>
      <c r="I201">
        <v>25</v>
      </c>
      <c r="J201" t="s">
        <v>51</v>
      </c>
      <c r="K201" t="s">
        <v>51</v>
      </c>
      <c r="L201" t="s">
        <v>51</v>
      </c>
      <c r="M201" t="s">
        <v>51</v>
      </c>
      <c r="N201" t="s">
        <v>51</v>
      </c>
      <c r="O201" t="s">
        <v>51</v>
      </c>
      <c r="P201" t="s">
        <v>51</v>
      </c>
      <c r="Q201" t="s">
        <v>51</v>
      </c>
      <c r="R201" t="s">
        <v>51</v>
      </c>
      <c r="S201" t="s">
        <v>51</v>
      </c>
      <c r="T201" t="s">
        <v>51</v>
      </c>
      <c r="U201" t="s">
        <v>51</v>
      </c>
      <c r="V201" t="s">
        <v>51</v>
      </c>
      <c r="W201" t="s">
        <v>51</v>
      </c>
      <c r="X201" t="s">
        <v>51</v>
      </c>
      <c r="Y201" t="s">
        <v>51</v>
      </c>
      <c r="Z201" t="s">
        <v>51</v>
      </c>
      <c r="AA201" t="s">
        <v>51</v>
      </c>
      <c r="AB201" t="s">
        <v>51</v>
      </c>
      <c r="AC201" t="s">
        <v>51</v>
      </c>
      <c r="AD201" t="s">
        <v>51</v>
      </c>
      <c r="AE201" t="s">
        <v>51</v>
      </c>
      <c r="AF201" t="s">
        <v>51</v>
      </c>
      <c r="AG201" t="s">
        <v>51</v>
      </c>
      <c r="AH201" t="s">
        <v>51</v>
      </c>
      <c r="AI201" t="s">
        <v>51</v>
      </c>
      <c r="AJ201" t="s">
        <v>51</v>
      </c>
      <c r="AK201" t="s">
        <v>51</v>
      </c>
      <c r="AL201" t="s">
        <v>51</v>
      </c>
      <c r="AM201" t="s">
        <v>51</v>
      </c>
      <c r="AN201" t="s">
        <v>51</v>
      </c>
      <c r="AO201" t="s">
        <v>51</v>
      </c>
      <c r="AP201" t="s">
        <v>51</v>
      </c>
      <c r="AQ201" t="s">
        <v>51</v>
      </c>
      <c r="AR201" t="s">
        <v>51</v>
      </c>
      <c r="AS201">
        <f t="shared" si="47"/>
        <v>4</v>
      </c>
      <c r="AT201">
        <f t="shared" si="48"/>
        <v>4</v>
      </c>
      <c r="AU201">
        <f t="shared" si="49"/>
        <v>4</v>
      </c>
      <c r="AV201">
        <f t="shared" si="50"/>
        <v>4</v>
      </c>
      <c r="AW201">
        <f t="shared" si="51"/>
        <v>4</v>
      </c>
      <c r="AX201">
        <f t="shared" si="52"/>
        <v>4</v>
      </c>
      <c r="AY201">
        <f t="shared" si="53"/>
        <v>4</v>
      </c>
      <c r="AZ201">
        <f t="shared" si="54"/>
        <v>4</v>
      </c>
      <c r="BA201">
        <f t="shared" si="55"/>
        <v>4</v>
      </c>
      <c r="BB201">
        <f t="shared" si="56"/>
        <v>9</v>
      </c>
      <c r="BC201">
        <f t="shared" si="57"/>
        <v>0</v>
      </c>
      <c r="BD201" t="str">
        <f t="shared" si="44"/>
        <v/>
      </c>
      <c r="BE201" t="str">
        <f t="shared" si="45"/>
        <v/>
      </c>
      <c r="BF201" t="str">
        <f t="shared" si="46"/>
        <v/>
      </c>
    </row>
    <row r="202" spans="1:58" hidden="1" x14ac:dyDescent="0.35">
      <c r="A202" t="s">
        <v>436</v>
      </c>
      <c r="B202" s="10" t="s">
        <v>437</v>
      </c>
      <c r="C202" t="s">
        <v>1181</v>
      </c>
      <c r="D202" t="s">
        <v>85</v>
      </c>
      <c r="E202">
        <v>954</v>
      </c>
      <c r="F202" t="s">
        <v>86</v>
      </c>
      <c r="G202">
        <v>11407</v>
      </c>
      <c r="H202">
        <v>954</v>
      </c>
      <c r="I202">
        <v>25</v>
      </c>
      <c r="J202" t="s">
        <v>51</v>
      </c>
      <c r="K202" t="s">
        <v>51</v>
      </c>
      <c r="L202" t="s">
        <v>51</v>
      </c>
      <c r="M202" t="s">
        <v>51</v>
      </c>
      <c r="N202" t="s">
        <v>51</v>
      </c>
      <c r="O202" t="s">
        <v>51</v>
      </c>
      <c r="P202" t="s">
        <v>51</v>
      </c>
      <c r="Q202" t="s">
        <v>51</v>
      </c>
      <c r="R202" t="s">
        <v>51</v>
      </c>
      <c r="S202" t="s">
        <v>51</v>
      </c>
      <c r="T202" t="s">
        <v>51</v>
      </c>
      <c r="U202" t="s">
        <v>51</v>
      </c>
      <c r="V202" t="s">
        <v>51</v>
      </c>
      <c r="W202" t="s">
        <v>51</v>
      </c>
      <c r="X202" t="s">
        <v>51</v>
      </c>
      <c r="Y202" t="s">
        <v>51</v>
      </c>
      <c r="Z202" t="s">
        <v>51</v>
      </c>
      <c r="AA202" t="s">
        <v>51</v>
      </c>
      <c r="AB202" t="s">
        <v>51</v>
      </c>
      <c r="AC202" t="s">
        <v>51</v>
      </c>
      <c r="AD202" t="s">
        <v>51</v>
      </c>
      <c r="AE202" t="s">
        <v>51</v>
      </c>
      <c r="AF202" t="s">
        <v>51</v>
      </c>
      <c r="AG202" t="s">
        <v>51</v>
      </c>
      <c r="AH202" t="s">
        <v>51</v>
      </c>
      <c r="AI202" t="s">
        <v>51</v>
      </c>
      <c r="AJ202" t="s">
        <v>51</v>
      </c>
      <c r="AK202" t="s">
        <v>51</v>
      </c>
      <c r="AL202" t="s">
        <v>51</v>
      </c>
      <c r="AM202" t="s">
        <v>51</v>
      </c>
      <c r="AN202" t="s">
        <v>51</v>
      </c>
      <c r="AO202" t="s">
        <v>51</v>
      </c>
      <c r="AP202" t="s">
        <v>51</v>
      </c>
      <c r="AQ202" t="s">
        <v>51</v>
      </c>
      <c r="AR202" t="s">
        <v>51</v>
      </c>
      <c r="AS202">
        <f t="shared" si="47"/>
        <v>4</v>
      </c>
      <c r="AT202">
        <f t="shared" si="48"/>
        <v>4</v>
      </c>
      <c r="AU202">
        <f t="shared" si="49"/>
        <v>4</v>
      </c>
      <c r="AV202">
        <f t="shared" si="50"/>
        <v>4</v>
      </c>
      <c r="AW202">
        <f t="shared" si="51"/>
        <v>4</v>
      </c>
      <c r="AX202">
        <f t="shared" si="52"/>
        <v>4</v>
      </c>
      <c r="AY202">
        <f t="shared" si="53"/>
        <v>4</v>
      </c>
      <c r="AZ202">
        <f t="shared" si="54"/>
        <v>4</v>
      </c>
      <c r="BA202">
        <f t="shared" si="55"/>
        <v>4</v>
      </c>
      <c r="BB202">
        <f t="shared" si="56"/>
        <v>9</v>
      </c>
      <c r="BC202">
        <f t="shared" si="57"/>
        <v>0</v>
      </c>
      <c r="BD202" t="str">
        <f t="shared" si="44"/>
        <v/>
      </c>
      <c r="BE202" t="str">
        <f t="shared" si="45"/>
        <v/>
      </c>
      <c r="BF202" t="str">
        <f t="shared" si="46"/>
        <v/>
      </c>
    </row>
    <row r="203" spans="1:58" hidden="1" x14ac:dyDescent="0.35">
      <c r="A203" t="s">
        <v>1182</v>
      </c>
      <c r="B203" s="10" t="s">
        <v>1183</v>
      </c>
      <c r="C203" t="s">
        <v>1184</v>
      </c>
      <c r="D203" t="s">
        <v>85</v>
      </c>
      <c r="E203">
        <v>400</v>
      </c>
      <c r="F203" t="s">
        <v>86</v>
      </c>
      <c r="G203">
        <v>11408</v>
      </c>
      <c r="H203">
        <v>400</v>
      </c>
      <c r="I203">
        <v>25</v>
      </c>
      <c r="J203" t="s">
        <v>51</v>
      </c>
      <c r="K203" t="s">
        <v>51</v>
      </c>
      <c r="L203" t="s">
        <v>51</v>
      </c>
      <c r="M203" t="s">
        <v>51</v>
      </c>
      <c r="N203" t="s">
        <v>51</v>
      </c>
      <c r="O203" t="s">
        <v>51</v>
      </c>
      <c r="P203" t="s">
        <v>51</v>
      </c>
      <c r="Q203" t="s">
        <v>51</v>
      </c>
      <c r="R203" t="s">
        <v>51</v>
      </c>
      <c r="S203" t="s">
        <v>51</v>
      </c>
      <c r="T203" t="s">
        <v>51</v>
      </c>
      <c r="U203" t="s">
        <v>51</v>
      </c>
      <c r="V203" t="s">
        <v>51</v>
      </c>
      <c r="W203" t="s">
        <v>51</v>
      </c>
      <c r="X203" t="s">
        <v>51</v>
      </c>
      <c r="Y203" t="s">
        <v>51</v>
      </c>
      <c r="Z203" t="s">
        <v>51</v>
      </c>
      <c r="AA203" t="s">
        <v>51</v>
      </c>
      <c r="AB203" t="s">
        <v>51</v>
      </c>
      <c r="AC203" t="s">
        <v>51</v>
      </c>
      <c r="AD203" t="s">
        <v>51</v>
      </c>
      <c r="AE203" t="s">
        <v>51</v>
      </c>
      <c r="AF203" t="s">
        <v>51</v>
      </c>
      <c r="AG203" t="s">
        <v>51</v>
      </c>
      <c r="AH203" t="s">
        <v>51</v>
      </c>
      <c r="AI203" t="s">
        <v>51</v>
      </c>
      <c r="AJ203" t="s">
        <v>51</v>
      </c>
      <c r="AK203" t="s">
        <v>51</v>
      </c>
      <c r="AL203" t="s">
        <v>51</v>
      </c>
      <c r="AM203" t="s">
        <v>51</v>
      </c>
      <c r="AN203" t="s">
        <v>51</v>
      </c>
      <c r="AO203" t="s">
        <v>51</v>
      </c>
      <c r="AP203" t="s">
        <v>51</v>
      </c>
      <c r="AQ203" t="s">
        <v>51</v>
      </c>
      <c r="AR203" t="s">
        <v>51</v>
      </c>
      <c r="AS203">
        <f t="shared" si="47"/>
        <v>4</v>
      </c>
      <c r="AT203">
        <f t="shared" si="48"/>
        <v>4</v>
      </c>
      <c r="AU203">
        <f t="shared" si="49"/>
        <v>4</v>
      </c>
      <c r="AV203">
        <f t="shared" si="50"/>
        <v>4</v>
      </c>
      <c r="AW203">
        <f t="shared" si="51"/>
        <v>4</v>
      </c>
      <c r="AX203">
        <f t="shared" si="52"/>
        <v>4</v>
      </c>
      <c r="AY203">
        <f t="shared" si="53"/>
        <v>4</v>
      </c>
      <c r="AZ203">
        <f t="shared" si="54"/>
        <v>4</v>
      </c>
      <c r="BA203">
        <f t="shared" si="55"/>
        <v>4</v>
      </c>
      <c r="BB203">
        <f t="shared" si="56"/>
        <v>9</v>
      </c>
      <c r="BC203">
        <f t="shared" si="57"/>
        <v>0</v>
      </c>
      <c r="BD203" t="str">
        <f t="shared" si="44"/>
        <v/>
      </c>
      <c r="BE203" t="str">
        <f t="shared" si="45"/>
        <v/>
      </c>
      <c r="BF203" t="str">
        <f t="shared" si="46"/>
        <v/>
      </c>
    </row>
    <row r="204" spans="1:58" hidden="1" x14ac:dyDescent="0.35">
      <c r="A204" t="s">
        <v>399</v>
      </c>
      <c r="B204" s="10" t="s">
        <v>400</v>
      </c>
      <c r="C204" t="s">
        <v>1185</v>
      </c>
      <c r="D204" t="s">
        <v>85</v>
      </c>
      <c r="E204">
        <v>397</v>
      </c>
      <c r="F204" t="s">
        <v>86</v>
      </c>
      <c r="G204">
        <v>11409</v>
      </c>
      <c r="H204">
        <v>397</v>
      </c>
      <c r="I204">
        <v>25</v>
      </c>
      <c r="J204" t="s">
        <v>51</v>
      </c>
      <c r="K204" t="s">
        <v>51</v>
      </c>
      <c r="L204" t="s">
        <v>51</v>
      </c>
      <c r="M204" t="s">
        <v>51</v>
      </c>
      <c r="N204" t="s">
        <v>51</v>
      </c>
      <c r="O204" t="s">
        <v>51</v>
      </c>
      <c r="P204" t="s">
        <v>51</v>
      </c>
      <c r="Q204" t="s">
        <v>51</v>
      </c>
      <c r="R204" t="s">
        <v>51</v>
      </c>
      <c r="S204" t="s">
        <v>51</v>
      </c>
      <c r="T204" t="s">
        <v>51</v>
      </c>
      <c r="U204" t="s">
        <v>51</v>
      </c>
      <c r="V204" t="s">
        <v>51</v>
      </c>
      <c r="W204" t="s">
        <v>51</v>
      </c>
      <c r="X204" t="s">
        <v>51</v>
      </c>
      <c r="Y204" t="s">
        <v>51</v>
      </c>
      <c r="Z204" t="s">
        <v>51</v>
      </c>
      <c r="AA204" t="s">
        <v>51</v>
      </c>
      <c r="AB204" t="s">
        <v>51</v>
      </c>
      <c r="AC204" t="s">
        <v>51</v>
      </c>
      <c r="AD204" t="s">
        <v>51</v>
      </c>
      <c r="AE204" t="s">
        <v>51</v>
      </c>
      <c r="AF204" t="s">
        <v>51</v>
      </c>
      <c r="AG204" t="s">
        <v>51</v>
      </c>
      <c r="AH204" t="s">
        <v>51</v>
      </c>
      <c r="AI204" t="s">
        <v>51</v>
      </c>
      <c r="AJ204" t="s">
        <v>51</v>
      </c>
      <c r="AK204" t="s">
        <v>51</v>
      </c>
      <c r="AL204" t="s">
        <v>51</v>
      </c>
      <c r="AM204" t="s">
        <v>51</v>
      </c>
      <c r="AN204" t="s">
        <v>51</v>
      </c>
      <c r="AO204" t="s">
        <v>51</v>
      </c>
      <c r="AP204" t="s">
        <v>51</v>
      </c>
      <c r="AQ204" t="s">
        <v>51</v>
      </c>
      <c r="AR204" t="s">
        <v>51</v>
      </c>
      <c r="AS204">
        <f t="shared" si="47"/>
        <v>4</v>
      </c>
      <c r="AT204">
        <f t="shared" si="48"/>
        <v>4</v>
      </c>
      <c r="AU204">
        <f t="shared" si="49"/>
        <v>4</v>
      </c>
      <c r="AV204">
        <f t="shared" si="50"/>
        <v>4</v>
      </c>
      <c r="AW204">
        <f t="shared" si="51"/>
        <v>4</v>
      </c>
      <c r="AX204">
        <f t="shared" si="52"/>
        <v>4</v>
      </c>
      <c r="AY204">
        <f t="shared" si="53"/>
        <v>4</v>
      </c>
      <c r="AZ204">
        <f t="shared" si="54"/>
        <v>4</v>
      </c>
      <c r="BA204">
        <f t="shared" si="55"/>
        <v>4</v>
      </c>
      <c r="BB204">
        <f t="shared" si="56"/>
        <v>9</v>
      </c>
      <c r="BC204">
        <f t="shared" si="57"/>
        <v>0</v>
      </c>
      <c r="BD204" t="str">
        <f t="shared" si="44"/>
        <v/>
      </c>
      <c r="BE204" t="str">
        <f t="shared" si="45"/>
        <v/>
      </c>
      <c r="BF204" t="str">
        <f t="shared" si="46"/>
        <v/>
      </c>
    </row>
    <row r="205" spans="1:58" hidden="1" x14ac:dyDescent="0.35">
      <c r="A205" t="s">
        <v>766</v>
      </c>
      <c r="B205" s="10" t="s">
        <v>767</v>
      </c>
      <c r="C205" t="s">
        <v>1186</v>
      </c>
      <c r="D205" t="s">
        <v>85</v>
      </c>
      <c r="E205">
        <v>459</v>
      </c>
      <c r="F205" t="s">
        <v>86</v>
      </c>
      <c r="G205">
        <v>11410</v>
      </c>
      <c r="H205">
        <v>459</v>
      </c>
      <c r="I205">
        <v>25</v>
      </c>
      <c r="J205" t="s">
        <v>51</v>
      </c>
      <c r="K205" t="s">
        <v>51</v>
      </c>
      <c r="L205" t="s">
        <v>51</v>
      </c>
      <c r="M205" t="s">
        <v>51</v>
      </c>
      <c r="N205" t="s">
        <v>51</v>
      </c>
      <c r="O205" t="s">
        <v>51</v>
      </c>
      <c r="P205" t="s">
        <v>51</v>
      </c>
      <c r="Q205" t="s">
        <v>51</v>
      </c>
      <c r="R205" t="s">
        <v>51</v>
      </c>
      <c r="S205" t="s">
        <v>51</v>
      </c>
      <c r="T205" t="s">
        <v>51</v>
      </c>
      <c r="U205" t="s">
        <v>51</v>
      </c>
      <c r="V205" t="s">
        <v>51</v>
      </c>
      <c r="W205" t="s">
        <v>51</v>
      </c>
      <c r="X205" t="s">
        <v>51</v>
      </c>
      <c r="Y205" t="s">
        <v>51</v>
      </c>
      <c r="Z205" t="s">
        <v>51</v>
      </c>
      <c r="AA205" t="s">
        <v>51</v>
      </c>
      <c r="AB205" t="s">
        <v>51</v>
      </c>
      <c r="AC205" t="s">
        <v>51</v>
      </c>
      <c r="AD205" t="s">
        <v>51</v>
      </c>
      <c r="AE205" t="s">
        <v>51</v>
      </c>
      <c r="AF205" t="s">
        <v>51</v>
      </c>
      <c r="AG205" t="s">
        <v>51</v>
      </c>
      <c r="AH205" t="s">
        <v>51</v>
      </c>
      <c r="AI205" t="s">
        <v>51</v>
      </c>
      <c r="AJ205" t="s">
        <v>51</v>
      </c>
      <c r="AK205" t="s">
        <v>51</v>
      </c>
      <c r="AL205" t="s">
        <v>51</v>
      </c>
      <c r="AM205" t="s">
        <v>51</v>
      </c>
      <c r="AN205" t="s">
        <v>51</v>
      </c>
      <c r="AO205" t="s">
        <v>51</v>
      </c>
      <c r="AP205" t="s">
        <v>51</v>
      </c>
      <c r="AQ205" t="s">
        <v>51</v>
      </c>
      <c r="AR205" t="s">
        <v>51</v>
      </c>
      <c r="AS205">
        <f t="shared" si="47"/>
        <v>4</v>
      </c>
      <c r="AT205">
        <f t="shared" si="48"/>
        <v>4</v>
      </c>
      <c r="AU205">
        <f t="shared" si="49"/>
        <v>4</v>
      </c>
      <c r="AV205">
        <f t="shared" si="50"/>
        <v>4</v>
      </c>
      <c r="AW205">
        <f t="shared" si="51"/>
        <v>4</v>
      </c>
      <c r="AX205">
        <f t="shared" si="52"/>
        <v>4</v>
      </c>
      <c r="AY205">
        <f t="shared" si="53"/>
        <v>4</v>
      </c>
      <c r="AZ205">
        <f t="shared" si="54"/>
        <v>4</v>
      </c>
      <c r="BA205">
        <f t="shared" si="55"/>
        <v>4</v>
      </c>
      <c r="BB205">
        <f t="shared" si="56"/>
        <v>9</v>
      </c>
      <c r="BC205">
        <f t="shared" si="57"/>
        <v>0</v>
      </c>
      <c r="BD205" t="str">
        <f t="shared" si="44"/>
        <v/>
      </c>
      <c r="BE205" t="str">
        <f t="shared" si="45"/>
        <v/>
      </c>
      <c r="BF205" t="str">
        <f t="shared" si="46"/>
        <v/>
      </c>
    </row>
    <row r="206" spans="1:58" hidden="1" x14ac:dyDescent="0.35">
      <c r="A206" t="s">
        <v>548</v>
      </c>
      <c r="B206" s="10" t="s">
        <v>549</v>
      </c>
      <c r="C206" t="s">
        <v>1187</v>
      </c>
      <c r="D206" t="s">
        <v>464</v>
      </c>
      <c r="E206">
        <v>968</v>
      </c>
      <c r="F206" t="s">
        <v>502</v>
      </c>
      <c r="G206">
        <v>11411</v>
      </c>
      <c r="H206">
        <v>968</v>
      </c>
      <c r="I206">
        <v>25</v>
      </c>
      <c r="J206" t="s">
        <v>51</v>
      </c>
      <c r="K206" t="s">
        <v>51</v>
      </c>
      <c r="L206" t="s">
        <v>51</v>
      </c>
      <c r="M206" t="s">
        <v>51</v>
      </c>
      <c r="N206" t="s">
        <v>51</v>
      </c>
      <c r="O206" t="s">
        <v>51</v>
      </c>
      <c r="P206" t="s">
        <v>51</v>
      </c>
      <c r="Q206" t="s">
        <v>51</v>
      </c>
      <c r="R206" t="s">
        <v>51</v>
      </c>
      <c r="S206" t="s">
        <v>51</v>
      </c>
      <c r="T206" t="s">
        <v>51</v>
      </c>
      <c r="U206" t="s">
        <v>51</v>
      </c>
      <c r="V206" t="s">
        <v>51</v>
      </c>
      <c r="W206" t="s">
        <v>51</v>
      </c>
      <c r="X206" t="s">
        <v>51</v>
      </c>
      <c r="Y206" t="s">
        <v>51</v>
      </c>
      <c r="Z206" t="s">
        <v>51</v>
      </c>
      <c r="AA206" t="s">
        <v>51</v>
      </c>
      <c r="AB206" t="s">
        <v>51</v>
      </c>
      <c r="AC206" t="s">
        <v>51</v>
      </c>
      <c r="AD206" t="s">
        <v>51</v>
      </c>
      <c r="AE206" t="s">
        <v>51</v>
      </c>
      <c r="AF206" t="s">
        <v>51</v>
      </c>
      <c r="AG206" t="s">
        <v>51</v>
      </c>
      <c r="AH206" t="s">
        <v>51</v>
      </c>
      <c r="AI206" t="s">
        <v>51</v>
      </c>
      <c r="AJ206" t="s">
        <v>51</v>
      </c>
      <c r="AK206" t="s">
        <v>51</v>
      </c>
      <c r="AL206" t="s">
        <v>51</v>
      </c>
      <c r="AM206" t="s">
        <v>51</v>
      </c>
      <c r="AN206" t="s">
        <v>51</v>
      </c>
      <c r="AO206" t="s">
        <v>51</v>
      </c>
      <c r="AP206" t="s">
        <v>51</v>
      </c>
      <c r="AQ206" t="s">
        <v>51</v>
      </c>
      <c r="AR206" t="s">
        <v>51</v>
      </c>
      <c r="AS206">
        <f t="shared" si="47"/>
        <v>4</v>
      </c>
      <c r="AT206">
        <f t="shared" si="48"/>
        <v>4</v>
      </c>
      <c r="AU206">
        <f t="shared" si="49"/>
        <v>4</v>
      </c>
      <c r="AV206">
        <f t="shared" si="50"/>
        <v>4</v>
      </c>
      <c r="AW206">
        <f t="shared" si="51"/>
        <v>4</v>
      </c>
      <c r="AX206">
        <f t="shared" si="52"/>
        <v>4</v>
      </c>
      <c r="AY206">
        <f t="shared" si="53"/>
        <v>4</v>
      </c>
      <c r="AZ206">
        <f t="shared" si="54"/>
        <v>4</v>
      </c>
      <c r="BA206">
        <f t="shared" si="55"/>
        <v>4</v>
      </c>
      <c r="BB206">
        <f t="shared" si="56"/>
        <v>9</v>
      </c>
      <c r="BC206">
        <f t="shared" si="57"/>
        <v>0</v>
      </c>
      <c r="BD206" t="str">
        <f t="shared" si="44"/>
        <v/>
      </c>
      <c r="BE206" t="str">
        <f t="shared" si="45"/>
        <v/>
      </c>
      <c r="BF206" t="str">
        <f t="shared" si="46"/>
        <v/>
      </c>
    </row>
    <row r="207" spans="1:58" hidden="1" x14ac:dyDescent="0.35">
      <c r="A207" t="s">
        <v>597</v>
      </c>
      <c r="B207" s="10" t="s">
        <v>598</v>
      </c>
      <c r="C207" t="s">
        <v>1188</v>
      </c>
      <c r="D207" t="s">
        <v>49</v>
      </c>
      <c r="E207">
        <v>381</v>
      </c>
      <c r="F207" t="s">
        <v>50</v>
      </c>
      <c r="G207">
        <v>11412</v>
      </c>
      <c r="H207">
        <v>381</v>
      </c>
      <c r="I207">
        <v>25</v>
      </c>
      <c r="J207" t="s">
        <v>51</v>
      </c>
      <c r="K207" t="s">
        <v>51</v>
      </c>
      <c r="L207" t="s">
        <v>51</v>
      </c>
      <c r="M207" t="s">
        <v>51</v>
      </c>
      <c r="N207" t="s">
        <v>51</v>
      </c>
      <c r="O207" t="s">
        <v>51</v>
      </c>
      <c r="P207" t="s">
        <v>51</v>
      </c>
      <c r="Q207" t="s">
        <v>51</v>
      </c>
      <c r="R207" t="s">
        <v>51</v>
      </c>
      <c r="S207" t="s">
        <v>51</v>
      </c>
      <c r="T207" t="s">
        <v>51</v>
      </c>
      <c r="U207" t="s">
        <v>51</v>
      </c>
      <c r="V207" t="s">
        <v>51</v>
      </c>
      <c r="W207" t="s">
        <v>51</v>
      </c>
      <c r="X207" t="s">
        <v>51</v>
      </c>
      <c r="Y207" t="s">
        <v>51</v>
      </c>
      <c r="Z207" t="s">
        <v>51</v>
      </c>
      <c r="AA207" t="s">
        <v>51</v>
      </c>
      <c r="AB207" t="s">
        <v>51</v>
      </c>
      <c r="AC207" t="s">
        <v>51</v>
      </c>
      <c r="AD207" t="s">
        <v>51</v>
      </c>
      <c r="AE207" t="s">
        <v>51</v>
      </c>
      <c r="AF207" t="s">
        <v>51</v>
      </c>
      <c r="AG207" t="s">
        <v>51</v>
      </c>
      <c r="AH207" t="s">
        <v>51</v>
      </c>
      <c r="AI207" t="s">
        <v>51</v>
      </c>
      <c r="AJ207" t="s">
        <v>51</v>
      </c>
      <c r="AK207" t="s">
        <v>51</v>
      </c>
      <c r="AL207" t="s">
        <v>51</v>
      </c>
      <c r="AM207" t="s">
        <v>51</v>
      </c>
      <c r="AN207" t="s">
        <v>51</v>
      </c>
      <c r="AO207" t="s">
        <v>51</v>
      </c>
      <c r="AP207">
        <v>66</v>
      </c>
      <c r="AQ207" t="s">
        <v>51</v>
      </c>
      <c r="AR207" t="s">
        <v>83</v>
      </c>
      <c r="AS207">
        <f t="shared" si="47"/>
        <v>4</v>
      </c>
      <c r="AT207">
        <f t="shared" si="48"/>
        <v>4</v>
      </c>
      <c r="AU207">
        <f t="shared" si="49"/>
        <v>4</v>
      </c>
      <c r="AV207">
        <f t="shared" si="50"/>
        <v>4</v>
      </c>
      <c r="AW207">
        <f t="shared" si="51"/>
        <v>4</v>
      </c>
      <c r="AX207">
        <f t="shared" si="52"/>
        <v>4</v>
      </c>
      <c r="AY207">
        <f t="shared" si="53"/>
        <v>4</v>
      </c>
      <c r="AZ207">
        <f t="shared" si="54"/>
        <v>4</v>
      </c>
      <c r="BA207">
        <f t="shared" si="55"/>
        <v>4</v>
      </c>
      <c r="BB207">
        <f t="shared" si="56"/>
        <v>9</v>
      </c>
      <c r="BC207">
        <f t="shared" si="57"/>
        <v>0</v>
      </c>
      <c r="BD207" t="str">
        <f t="shared" si="44"/>
        <v/>
      </c>
      <c r="BE207" t="str">
        <f t="shared" si="45"/>
        <v/>
      </c>
      <c r="BF207" t="str">
        <f t="shared" si="46"/>
        <v/>
      </c>
    </row>
    <row r="208" spans="1:58" x14ac:dyDescent="0.35">
      <c r="A208" t="s">
        <v>1189</v>
      </c>
      <c r="B208" s="10" t="s">
        <v>1190</v>
      </c>
      <c r="C208" t="s">
        <v>1191</v>
      </c>
      <c r="D208" t="s">
        <v>49</v>
      </c>
      <c r="E208">
        <v>90</v>
      </c>
      <c r="F208" t="s">
        <v>50</v>
      </c>
      <c r="G208">
        <v>11413</v>
      </c>
      <c r="H208">
        <v>90</v>
      </c>
      <c r="I208">
        <v>25</v>
      </c>
      <c r="J208" t="s">
        <v>51</v>
      </c>
      <c r="K208" t="s">
        <v>51</v>
      </c>
      <c r="L208" t="s">
        <v>51</v>
      </c>
      <c r="M208" t="s">
        <v>51</v>
      </c>
      <c r="N208" t="s">
        <v>51</v>
      </c>
      <c r="O208" t="s">
        <v>51</v>
      </c>
      <c r="P208" t="s">
        <v>51</v>
      </c>
      <c r="Q208" t="s">
        <v>51</v>
      </c>
      <c r="R208" t="s">
        <v>51</v>
      </c>
      <c r="S208" t="s">
        <v>51</v>
      </c>
      <c r="T208" t="s">
        <v>51</v>
      </c>
      <c r="U208" t="s">
        <v>51</v>
      </c>
      <c r="V208" t="s">
        <v>51</v>
      </c>
      <c r="W208" t="s">
        <v>1192</v>
      </c>
      <c r="X208" t="s">
        <v>1193</v>
      </c>
      <c r="Y208" t="s">
        <v>1194</v>
      </c>
      <c r="Z208" t="s">
        <v>1195</v>
      </c>
      <c r="AA208" t="s">
        <v>51</v>
      </c>
      <c r="AB208" t="s">
        <v>1196</v>
      </c>
      <c r="AC208" t="s">
        <v>1197</v>
      </c>
      <c r="AD208" t="s">
        <v>51</v>
      </c>
      <c r="AE208" t="s">
        <v>1198</v>
      </c>
      <c r="AF208" t="s">
        <v>1199</v>
      </c>
      <c r="AG208" t="s">
        <v>1200</v>
      </c>
      <c r="AH208">
        <v>3</v>
      </c>
      <c r="AI208">
        <v>7</v>
      </c>
      <c r="AJ208">
        <v>47</v>
      </c>
      <c r="AK208" t="s">
        <v>51</v>
      </c>
      <c r="AL208" t="s">
        <v>51</v>
      </c>
      <c r="AM208" t="s">
        <v>1201</v>
      </c>
      <c r="AN208" t="s">
        <v>51</v>
      </c>
      <c r="AO208" t="s">
        <v>1202</v>
      </c>
      <c r="AP208">
        <v>140</v>
      </c>
      <c r="AQ208" t="s">
        <v>51</v>
      </c>
      <c r="AR208" t="s">
        <v>119</v>
      </c>
      <c r="AS208">
        <f t="shared" si="47"/>
        <v>4</v>
      </c>
      <c r="AT208">
        <f t="shared" si="48"/>
        <v>91</v>
      </c>
      <c r="AU208">
        <f t="shared" si="49"/>
        <v>128</v>
      </c>
      <c r="AV208">
        <f t="shared" si="50"/>
        <v>62</v>
      </c>
      <c r="AW208">
        <f t="shared" si="51"/>
        <v>225</v>
      </c>
      <c r="AX208">
        <f t="shared" si="52"/>
        <v>4</v>
      </c>
      <c r="AY208">
        <f t="shared" si="53"/>
        <v>133</v>
      </c>
      <c r="AZ208">
        <f t="shared" si="54"/>
        <v>209</v>
      </c>
      <c r="BA208">
        <f t="shared" si="55"/>
        <v>4</v>
      </c>
      <c r="BB208">
        <f t="shared" si="56"/>
        <v>3</v>
      </c>
      <c r="BC208">
        <f t="shared" si="57"/>
        <v>57</v>
      </c>
      <c r="BD208">
        <f t="shared" si="44"/>
        <v>2.1428571428571429E-2</v>
      </c>
      <c r="BE208">
        <f t="shared" si="45"/>
        <v>0.05</v>
      </c>
      <c r="BF208">
        <f t="shared" si="46"/>
        <v>0.33571428571428569</v>
      </c>
    </row>
    <row r="209" spans="1:58" hidden="1" x14ac:dyDescent="0.35">
      <c r="A209" t="s">
        <v>164</v>
      </c>
      <c r="B209" s="10" t="s">
        <v>165</v>
      </c>
      <c r="C209" t="s">
        <v>1203</v>
      </c>
      <c r="D209" t="s">
        <v>501</v>
      </c>
      <c r="E209">
        <v>535</v>
      </c>
      <c r="F209" t="s">
        <v>502</v>
      </c>
      <c r="G209">
        <v>11414</v>
      </c>
      <c r="H209">
        <v>535</v>
      </c>
      <c r="I209">
        <v>25</v>
      </c>
      <c r="J209" t="s">
        <v>51</v>
      </c>
      <c r="K209" t="s">
        <v>51</v>
      </c>
      <c r="L209" t="s">
        <v>51</v>
      </c>
      <c r="M209" t="s">
        <v>51</v>
      </c>
      <c r="N209" t="s">
        <v>51</v>
      </c>
      <c r="O209" t="s">
        <v>51</v>
      </c>
      <c r="P209" t="s">
        <v>51</v>
      </c>
      <c r="Q209" t="s">
        <v>51</v>
      </c>
      <c r="R209" t="s">
        <v>51</v>
      </c>
      <c r="S209" t="s">
        <v>51</v>
      </c>
      <c r="T209" t="s">
        <v>51</v>
      </c>
      <c r="U209" t="s">
        <v>51</v>
      </c>
      <c r="V209" t="s">
        <v>51</v>
      </c>
      <c r="W209" t="s">
        <v>51</v>
      </c>
      <c r="X209" t="s">
        <v>51</v>
      </c>
      <c r="Y209" t="s">
        <v>51</v>
      </c>
      <c r="Z209" t="s">
        <v>51</v>
      </c>
      <c r="AA209" t="s">
        <v>51</v>
      </c>
      <c r="AB209" t="s">
        <v>51</v>
      </c>
      <c r="AC209" t="s">
        <v>51</v>
      </c>
      <c r="AD209" t="s">
        <v>51</v>
      </c>
      <c r="AE209" t="s">
        <v>51</v>
      </c>
      <c r="AF209" t="s">
        <v>51</v>
      </c>
      <c r="AG209" t="s">
        <v>51</v>
      </c>
      <c r="AH209">
        <v>2</v>
      </c>
      <c r="AI209" t="s">
        <v>51</v>
      </c>
      <c r="AJ209">
        <v>22</v>
      </c>
      <c r="AK209" t="s">
        <v>51</v>
      </c>
      <c r="AL209" t="s">
        <v>51</v>
      </c>
      <c r="AM209" t="s">
        <v>1204</v>
      </c>
      <c r="AN209" t="s">
        <v>51</v>
      </c>
      <c r="AO209" t="s">
        <v>1205</v>
      </c>
      <c r="AP209" t="s">
        <v>51</v>
      </c>
      <c r="AQ209" t="s">
        <v>1206</v>
      </c>
      <c r="AR209" t="s">
        <v>83</v>
      </c>
      <c r="AS209">
        <f t="shared" si="47"/>
        <v>4</v>
      </c>
      <c r="AT209">
        <f t="shared" si="48"/>
        <v>4</v>
      </c>
      <c r="AU209">
        <f t="shared" si="49"/>
        <v>4</v>
      </c>
      <c r="AV209">
        <f t="shared" si="50"/>
        <v>4</v>
      </c>
      <c r="AW209">
        <f t="shared" si="51"/>
        <v>4</v>
      </c>
      <c r="AX209">
        <f t="shared" si="52"/>
        <v>4</v>
      </c>
      <c r="AY209">
        <f t="shared" si="53"/>
        <v>4</v>
      </c>
      <c r="AZ209">
        <f t="shared" si="54"/>
        <v>4</v>
      </c>
      <c r="BA209">
        <f t="shared" si="55"/>
        <v>4</v>
      </c>
      <c r="BB209">
        <f t="shared" si="56"/>
        <v>9</v>
      </c>
      <c r="BC209">
        <f t="shared" si="57"/>
        <v>24</v>
      </c>
      <c r="BD209" t="str">
        <f t="shared" si="44"/>
        <v/>
      </c>
      <c r="BE209" t="str">
        <f t="shared" si="45"/>
        <v/>
      </c>
      <c r="BF209" t="str">
        <f t="shared" si="46"/>
        <v/>
      </c>
    </row>
    <row r="210" spans="1:58" x14ac:dyDescent="0.35">
      <c r="A210" t="s">
        <v>164</v>
      </c>
      <c r="B210" s="10" t="s">
        <v>165</v>
      </c>
      <c r="C210" t="s">
        <v>1207</v>
      </c>
      <c r="D210" t="s">
        <v>501</v>
      </c>
      <c r="E210">
        <v>530</v>
      </c>
      <c r="F210" t="s">
        <v>502</v>
      </c>
      <c r="G210">
        <v>11415</v>
      </c>
      <c r="H210">
        <v>530</v>
      </c>
      <c r="I210">
        <v>25</v>
      </c>
      <c r="J210" t="s">
        <v>51</v>
      </c>
      <c r="K210" t="s">
        <v>51</v>
      </c>
      <c r="L210" t="s">
        <v>51</v>
      </c>
      <c r="M210" t="s">
        <v>51</v>
      </c>
      <c r="N210" t="s">
        <v>51</v>
      </c>
      <c r="O210" t="s">
        <v>51</v>
      </c>
      <c r="P210" t="s">
        <v>51</v>
      </c>
      <c r="Q210" t="s">
        <v>51</v>
      </c>
      <c r="R210" t="s">
        <v>51</v>
      </c>
      <c r="S210" t="s">
        <v>51</v>
      </c>
      <c r="T210" t="s">
        <v>51</v>
      </c>
      <c r="U210" t="s">
        <v>51</v>
      </c>
      <c r="V210" t="s">
        <v>94</v>
      </c>
      <c r="W210" t="s">
        <v>94</v>
      </c>
      <c r="X210" t="s">
        <v>1208</v>
      </c>
      <c r="Y210" t="s">
        <v>94</v>
      </c>
      <c r="Z210" t="s">
        <v>1209</v>
      </c>
      <c r="AA210" t="s">
        <v>94</v>
      </c>
      <c r="AB210" t="s">
        <v>94</v>
      </c>
      <c r="AC210" t="s">
        <v>94</v>
      </c>
      <c r="AD210" t="s">
        <v>51</v>
      </c>
      <c r="AE210" t="s">
        <v>1210</v>
      </c>
      <c r="AF210" t="s">
        <v>1211</v>
      </c>
      <c r="AG210" t="s">
        <v>1212</v>
      </c>
      <c r="AH210">
        <v>1</v>
      </c>
      <c r="AI210">
        <v>17</v>
      </c>
      <c r="AJ210">
        <v>10</v>
      </c>
      <c r="AK210" t="s">
        <v>51</v>
      </c>
      <c r="AL210" t="s">
        <v>51</v>
      </c>
      <c r="AM210" t="s">
        <v>1213</v>
      </c>
      <c r="AN210" t="s">
        <v>51</v>
      </c>
      <c r="AO210" t="s">
        <v>1214</v>
      </c>
      <c r="AP210" t="s">
        <v>51</v>
      </c>
      <c r="AQ210" t="s">
        <v>1215</v>
      </c>
      <c r="AR210" t="s">
        <v>83</v>
      </c>
      <c r="AS210">
        <f t="shared" si="47"/>
        <v>3</v>
      </c>
      <c r="AT210">
        <f t="shared" si="48"/>
        <v>3</v>
      </c>
      <c r="AU210">
        <f t="shared" si="49"/>
        <v>255</v>
      </c>
      <c r="AV210">
        <f t="shared" si="50"/>
        <v>3</v>
      </c>
      <c r="AW210">
        <f t="shared" si="51"/>
        <v>255</v>
      </c>
      <c r="AX210">
        <f t="shared" si="52"/>
        <v>3</v>
      </c>
      <c r="AY210">
        <f t="shared" si="53"/>
        <v>3</v>
      </c>
      <c r="AZ210">
        <f t="shared" si="54"/>
        <v>3</v>
      </c>
      <c r="BA210">
        <f t="shared" si="55"/>
        <v>4</v>
      </c>
      <c r="BB210">
        <f t="shared" si="56"/>
        <v>1</v>
      </c>
      <c r="BC210">
        <f t="shared" si="57"/>
        <v>28</v>
      </c>
      <c r="BD210" t="str">
        <f t="shared" si="44"/>
        <v/>
      </c>
      <c r="BE210" t="str">
        <f t="shared" si="45"/>
        <v/>
      </c>
      <c r="BF210" t="str">
        <f t="shared" si="46"/>
        <v/>
      </c>
    </row>
    <row r="211" spans="1:58" hidden="1" x14ac:dyDescent="0.35">
      <c r="A211" t="s">
        <v>164</v>
      </c>
      <c r="B211" s="10" t="s">
        <v>165</v>
      </c>
      <c r="C211" t="s">
        <v>1216</v>
      </c>
      <c r="D211" t="s">
        <v>501</v>
      </c>
      <c r="E211">
        <v>540</v>
      </c>
      <c r="F211" t="s">
        <v>502</v>
      </c>
      <c r="G211">
        <v>11416</v>
      </c>
      <c r="H211">
        <v>540</v>
      </c>
      <c r="I211">
        <v>25</v>
      </c>
      <c r="J211" t="s">
        <v>51</v>
      </c>
      <c r="K211" t="s">
        <v>51</v>
      </c>
      <c r="L211" t="s">
        <v>51</v>
      </c>
      <c r="M211" t="s">
        <v>51</v>
      </c>
      <c r="N211" t="s">
        <v>51</v>
      </c>
      <c r="O211" t="s">
        <v>51</v>
      </c>
      <c r="P211" t="s">
        <v>51</v>
      </c>
      <c r="Q211" t="s">
        <v>51</v>
      </c>
      <c r="R211" t="s">
        <v>51</v>
      </c>
      <c r="S211" t="s">
        <v>51</v>
      </c>
      <c r="T211" t="s">
        <v>51</v>
      </c>
      <c r="U211" t="s">
        <v>51</v>
      </c>
      <c r="V211" t="s">
        <v>51</v>
      </c>
      <c r="W211" t="s">
        <v>51</v>
      </c>
      <c r="X211" t="s">
        <v>51</v>
      </c>
      <c r="Y211" t="s">
        <v>51</v>
      </c>
      <c r="Z211" t="s">
        <v>51</v>
      </c>
      <c r="AA211" t="s">
        <v>51</v>
      </c>
      <c r="AB211" t="s">
        <v>51</v>
      </c>
      <c r="AC211" t="s">
        <v>51</v>
      </c>
      <c r="AD211" t="s">
        <v>51</v>
      </c>
      <c r="AE211" t="s">
        <v>51</v>
      </c>
      <c r="AF211" t="s">
        <v>51</v>
      </c>
      <c r="AG211" t="s">
        <v>51</v>
      </c>
      <c r="AH211" t="s">
        <v>51</v>
      </c>
      <c r="AI211" t="s">
        <v>51</v>
      </c>
      <c r="AJ211" t="s">
        <v>51</v>
      </c>
      <c r="AK211" t="s">
        <v>51</v>
      </c>
      <c r="AL211" t="s">
        <v>51</v>
      </c>
      <c r="AM211" t="s">
        <v>51</v>
      </c>
      <c r="AN211" t="s">
        <v>51</v>
      </c>
      <c r="AO211" t="s">
        <v>51</v>
      </c>
      <c r="AP211" t="s">
        <v>51</v>
      </c>
      <c r="AQ211" t="s">
        <v>51</v>
      </c>
      <c r="AR211" t="s">
        <v>51</v>
      </c>
      <c r="AS211">
        <f t="shared" si="47"/>
        <v>4</v>
      </c>
      <c r="AT211">
        <f t="shared" si="48"/>
        <v>4</v>
      </c>
      <c r="AU211">
        <f t="shared" si="49"/>
        <v>4</v>
      </c>
      <c r="AV211">
        <f t="shared" si="50"/>
        <v>4</v>
      </c>
      <c r="AW211">
        <f t="shared" si="51"/>
        <v>4</v>
      </c>
      <c r="AX211">
        <f t="shared" si="52"/>
        <v>4</v>
      </c>
      <c r="AY211">
        <f t="shared" si="53"/>
        <v>4</v>
      </c>
      <c r="AZ211">
        <f t="shared" si="54"/>
        <v>4</v>
      </c>
      <c r="BA211">
        <f t="shared" si="55"/>
        <v>4</v>
      </c>
      <c r="BB211">
        <f t="shared" si="56"/>
        <v>9</v>
      </c>
      <c r="BC211">
        <f t="shared" si="57"/>
        <v>0</v>
      </c>
      <c r="BD211" t="str">
        <f t="shared" si="44"/>
        <v/>
      </c>
      <c r="BE211" t="str">
        <f t="shared" si="45"/>
        <v/>
      </c>
      <c r="BF211" t="str">
        <f t="shared" si="46"/>
        <v/>
      </c>
    </row>
    <row r="212" spans="1:58" x14ac:dyDescent="0.35">
      <c r="A212" t="s">
        <v>164</v>
      </c>
      <c r="B212" s="10" t="s">
        <v>165</v>
      </c>
      <c r="C212" t="s">
        <v>1217</v>
      </c>
      <c r="D212" t="s">
        <v>501</v>
      </c>
      <c r="E212">
        <v>546</v>
      </c>
      <c r="F212" t="s">
        <v>502</v>
      </c>
      <c r="G212">
        <v>11417</v>
      </c>
      <c r="H212">
        <v>546</v>
      </c>
      <c r="I212">
        <v>25</v>
      </c>
      <c r="J212" t="s">
        <v>51</v>
      </c>
      <c r="K212" t="s">
        <v>51</v>
      </c>
      <c r="L212" t="s">
        <v>51</v>
      </c>
      <c r="M212" t="s">
        <v>51</v>
      </c>
      <c r="N212" t="s">
        <v>51</v>
      </c>
      <c r="O212" t="s">
        <v>51</v>
      </c>
      <c r="P212" t="s">
        <v>51</v>
      </c>
      <c r="Q212" t="s">
        <v>51</v>
      </c>
      <c r="R212" t="s">
        <v>51</v>
      </c>
      <c r="S212" t="s">
        <v>51</v>
      </c>
      <c r="T212" t="s">
        <v>51</v>
      </c>
      <c r="U212" t="s">
        <v>51</v>
      </c>
      <c r="V212" t="s">
        <v>51</v>
      </c>
      <c r="W212" t="s">
        <v>51</v>
      </c>
      <c r="X212" t="s">
        <v>51</v>
      </c>
      <c r="Y212" t="s">
        <v>51</v>
      </c>
      <c r="Z212" t="s">
        <v>1218</v>
      </c>
      <c r="AA212" t="s">
        <v>51</v>
      </c>
      <c r="AB212" t="s">
        <v>1219</v>
      </c>
      <c r="AC212" t="s">
        <v>51</v>
      </c>
      <c r="AD212" t="s">
        <v>51</v>
      </c>
      <c r="AE212" t="s">
        <v>51</v>
      </c>
      <c r="AF212" t="s">
        <v>51</v>
      </c>
      <c r="AG212" t="s">
        <v>1220</v>
      </c>
      <c r="AH212" t="s">
        <v>51</v>
      </c>
      <c r="AI212" t="s">
        <v>51</v>
      </c>
      <c r="AJ212" t="s">
        <v>51</v>
      </c>
      <c r="AK212" t="s">
        <v>51</v>
      </c>
      <c r="AL212" t="s">
        <v>51</v>
      </c>
      <c r="AM212" t="s">
        <v>1221</v>
      </c>
      <c r="AN212" t="s">
        <v>51</v>
      </c>
      <c r="AO212" t="s">
        <v>1222</v>
      </c>
      <c r="AP212" t="s">
        <v>51</v>
      </c>
      <c r="AQ212" t="s">
        <v>51</v>
      </c>
      <c r="AR212" t="s">
        <v>596</v>
      </c>
      <c r="AS212">
        <f t="shared" si="47"/>
        <v>4</v>
      </c>
      <c r="AT212">
        <f t="shared" si="48"/>
        <v>4</v>
      </c>
      <c r="AU212">
        <f t="shared" si="49"/>
        <v>4</v>
      </c>
      <c r="AV212">
        <f t="shared" si="50"/>
        <v>4</v>
      </c>
      <c r="AW212">
        <f t="shared" si="51"/>
        <v>127</v>
      </c>
      <c r="AX212">
        <f t="shared" si="52"/>
        <v>4</v>
      </c>
      <c r="AY212">
        <f t="shared" si="53"/>
        <v>63</v>
      </c>
      <c r="AZ212">
        <f t="shared" si="54"/>
        <v>4</v>
      </c>
      <c r="BA212">
        <f t="shared" si="55"/>
        <v>4</v>
      </c>
      <c r="BB212">
        <f t="shared" si="56"/>
        <v>7</v>
      </c>
      <c r="BC212">
        <f t="shared" si="57"/>
        <v>0</v>
      </c>
      <c r="BD212" t="str">
        <f t="shared" si="44"/>
        <v/>
      </c>
      <c r="BE212" t="str">
        <f t="shared" si="45"/>
        <v/>
      </c>
      <c r="BF212" t="str">
        <f t="shared" si="46"/>
        <v/>
      </c>
    </row>
    <row r="213" spans="1:58" hidden="1" x14ac:dyDescent="0.35">
      <c r="A213" t="s">
        <v>436</v>
      </c>
      <c r="B213" s="10" t="s">
        <v>437</v>
      </c>
      <c r="C213" t="s">
        <v>1223</v>
      </c>
      <c r="D213" t="s">
        <v>501</v>
      </c>
      <c r="E213">
        <v>901</v>
      </c>
      <c r="F213" t="s">
        <v>502</v>
      </c>
      <c r="G213">
        <v>11418</v>
      </c>
      <c r="H213">
        <v>901</v>
      </c>
      <c r="I213">
        <v>25</v>
      </c>
      <c r="J213" t="s">
        <v>51</v>
      </c>
      <c r="K213" t="s">
        <v>51</v>
      </c>
      <c r="L213" t="s">
        <v>51</v>
      </c>
      <c r="M213" t="s">
        <v>51</v>
      </c>
      <c r="N213" t="s">
        <v>51</v>
      </c>
      <c r="O213" t="s">
        <v>51</v>
      </c>
      <c r="P213" t="s">
        <v>51</v>
      </c>
      <c r="Q213" t="s">
        <v>51</v>
      </c>
      <c r="R213" t="s">
        <v>51</v>
      </c>
      <c r="S213" t="s">
        <v>51</v>
      </c>
      <c r="T213" t="s">
        <v>51</v>
      </c>
      <c r="U213" t="s">
        <v>51</v>
      </c>
      <c r="V213" t="s">
        <v>51</v>
      </c>
      <c r="W213" t="s">
        <v>51</v>
      </c>
      <c r="X213" t="s">
        <v>51</v>
      </c>
      <c r="Y213" t="s">
        <v>51</v>
      </c>
      <c r="Z213" t="s">
        <v>51</v>
      </c>
      <c r="AA213" t="s">
        <v>51</v>
      </c>
      <c r="AB213" t="s">
        <v>51</v>
      </c>
      <c r="AC213" t="s">
        <v>51</v>
      </c>
      <c r="AD213" t="s">
        <v>51</v>
      </c>
      <c r="AE213" t="s">
        <v>51</v>
      </c>
      <c r="AF213" t="s">
        <v>51</v>
      </c>
      <c r="AG213" t="s">
        <v>51</v>
      </c>
      <c r="AH213" t="s">
        <v>51</v>
      </c>
      <c r="AI213" t="s">
        <v>51</v>
      </c>
      <c r="AJ213" t="s">
        <v>51</v>
      </c>
      <c r="AK213" t="s">
        <v>51</v>
      </c>
      <c r="AL213" t="s">
        <v>51</v>
      </c>
      <c r="AM213" t="s">
        <v>51</v>
      </c>
      <c r="AN213" t="s">
        <v>51</v>
      </c>
      <c r="AO213" t="s">
        <v>51</v>
      </c>
      <c r="AP213" t="s">
        <v>51</v>
      </c>
      <c r="AQ213" t="s">
        <v>51</v>
      </c>
      <c r="AR213" t="s">
        <v>51</v>
      </c>
      <c r="AS213">
        <f t="shared" si="47"/>
        <v>4</v>
      </c>
      <c r="AT213">
        <f t="shared" si="48"/>
        <v>4</v>
      </c>
      <c r="AU213">
        <f t="shared" si="49"/>
        <v>4</v>
      </c>
      <c r="AV213">
        <f t="shared" si="50"/>
        <v>4</v>
      </c>
      <c r="AW213">
        <f t="shared" si="51"/>
        <v>4</v>
      </c>
      <c r="AX213">
        <f t="shared" si="52"/>
        <v>4</v>
      </c>
      <c r="AY213">
        <f t="shared" si="53"/>
        <v>4</v>
      </c>
      <c r="AZ213">
        <f t="shared" si="54"/>
        <v>4</v>
      </c>
      <c r="BA213">
        <f t="shared" si="55"/>
        <v>4</v>
      </c>
      <c r="BB213">
        <f t="shared" si="56"/>
        <v>9</v>
      </c>
      <c r="BC213">
        <f t="shared" si="57"/>
        <v>0</v>
      </c>
      <c r="BD213" t="str">
        <f t="shared" si="44"/>
        <v/>
      </c>
      <c r="BE213" t="str">
        <f t="shared" si="45"/>
        <v/>
      </c>
      <c r="BF213" t="str">
        <f t="shared" si="46"/>
        <v/>
      </c>
    </row>
    <row r="214" spans="1:58" hidden="1" x14ac:dyDescent="0.35">
      <c r="A214" t="s">
        <v>193</v>
      </c>
      <c r="B214" s="10" t="s">
        <v>194</v>
      </c>
      <c r="C214" t="s">
        <v>1224</v>
      </c>
      <c r="D214" t="s">
        <v>501</v>
      </c>
      <c r="E214">
        <v>687</v>
      </c>
      <c r="F214" t="s">
        <v>502</v>
      </c>
      <c r="G214">
        <v>11419</v>
      </c>
      <c r="H214">
        <v>687</v>
      </c>
      <c r="I214">
        <v>25</v>
      </c>
      <c r="J214" t="s">
        <v>51</v>
      </c>
      <c r="K214" t="s">
        <v>51</v>
      </c>
      <c r="L214" t="s">
        <v>51</v>
      </c>
      <c r="M214" t="s">
        <v>51</v>
      </c>
      <c r="N214" t="s">
        <v>51</v>
      </c>
      <c r="O214" t="s">
        <v>51</v>
      </c>
      <c r="P214" t="s">
        <v>51</v>
      </c>
      <c r="Q214" t="s">
        <v>51</v>
      </c>
      <c r="R214" t="s">
        <v>51</v>
      </c>
      <c r="S214" t="s">
        <v>51</v>
      </c>
      <c r="T214" t="s">
        <v>51</v>
      </c>
      <c r="U214" t="s">
        <v>51</v>
      </c>
      <c r="V214" t="s">
        <v>51</v>
      </c>
      <c r="W214" t="s">
        <v>51</v>
      </c>
      <c r="X214" t="s">
        <v>51</v>
      </c>
      <c r="Y214" t="s">
        <v>51</v>
      </c>
      <c r="Z214" t="s">
        <v>51</v>
      </c>
      <c r="AA214" t="s">
        <v>51</v>
      </c>
      <c r="AB214" t="s">
        <v>51</v>
      </c>
      <c r="AC214" t="s">
        <v>51</v>
      </c>
      <c r="AD214" t="s">
        <v>51</v>
      </c>
      <c r="AE214" t="s">
        <v>51</v>
      </c>
      <c r="AF214" t="s">
        <v>51</v>
      </c>
      <c r="AG214" t="s">
        <v>51</v>
      </c>
      <c r="AH214" t="s">
        <v>51</v>
      </c>
      <c r="AI214" t="s">
        <v>51</v>
      </c>
      <c r="AJ214" t="s">
        <v>51</v>
      </c>
      <c r="AK214" t="s">
        <v>51</v>
      </c>
      <c r="AL214" t="s">
        <v>51</v>
      </c>
      <c r="AM214" t="s">
        <v>51</v>
      </c>
      <c r="AN214" t="s">
        <v>51</v>
      </c>
      <c r="AO214" t="s">
        <v>51</v>
      </c>
      <c r="AP214" t="s">
        <v>51</v>
      </c>
      <c r="AQ214" t="s">
        <v>51</v>
      </c>
      <c r="AR214" t="s">
        <v>51</v>
      </c>
      <c r="AS214">
        <f t="shared" si="47"/>
        <v>4</v>
      </c>
      <c r="AT214">
        <f t="shared" si="48"/>
        <v>4</v>
      </c>
      <c r="AU214">
        <f t="shared" si="49"/>
        <v>4</v>
      </c>
      <c r="AV214">
        <f t="shared" si="50"/>
        <v>4</v>
      </c>
      <c r="AW214">
        <f t="shared" si="51"/>
        <v>4</v>
      </c>
      <c r="AX214">
        <f t="shared" si="52"/>
        <v>4</v>
      </c>
      <c r="AY214">
        <f t="shared" si="53"/>
        <v>4</v>
      </c>
      <c r="AZ214">
        <f t="shared" si="54"/>
        <v>4</v>
      </c>
      <c r="BA214">
        <f t="shared" si="55"/>
        <v>4</v>
      </c>
      <c r="BB214">
        <f t="shared" si="56"/>
        <v>9</v>
      </c>
      <c r="BC214">
        <f t="shared" si="57"/>
        <v>0</v>
      </c>
      <c r="BD214" t="str">
        <f t="shared" si="44"/>
        <v/>
      </c>
      <c r="BE214" t="str">
        <f t="shared" si="45"/>
        <v/>
      </c>
      <c r="BF214" t="str">
        <f t="shared" si="46"/>
        <v/>
      </c>
    </row>
    <row r="215" spans="1:58" hidden="1" x14ac:dyDescent="0.35">
      <c r="A215" t="s">
        <v>393</v>
      </c>
      <c r="B215" s="10" t="s">
        <v>394</v>
      </c>
      <c r="C215" t="s">
        <v>1225</v>
      </c>
      <c r="D215" t="s">
        <v>501</v>
      </c>
      <c r="E215">
        <v>627</v>
      </c>
      <c r="F215" t="s">
        <v>502</v>
      </c>
      <c r="G215">
        <v>11420</v>
      </c>
      <c r="H215">
        <v>627</v>
      </c>
      <c r="I215">
        <v>25</v>
      </c>
      <c r="J215" t="s">
        <v>51</v>
      </c>
      <c r="K215" t="s">
        <v>51</v>
      </c>
      <c r="L215" t="s">
        <v>51</v>
      </c>
      <c r="M215" t="s">
        <v>51</v>
      </c>
      <c r="N215" t="s">
        <v>51</v>
      </c>
      <c r="O215" t="s">
        <v>51</v>
      </c>
      <c r="P215" t="s">
        <v>51</v>
      </c>
      <c r="Q215" t="s">
        <v>51</v>
      </c>
      <c r="R215" t="s">
        <v>51</v>
      </c>
      <c r="S215" t="s">
        <v>51</v>
      </c>
      <c r="T215" t="s">
        <v>51</v>
      </c>
      <c r="U215" t="s">
        <v>51</v>
      </c>
      <c r="V215" t="s">
        <v>51</v>
      </c>
      <c r="W215" t="s">
        <v>51</v>
      </c>
      <c r="X215" t="s">
        <v>51</v>
      </c>
      <c r="Y215" t="s">
        <v>51</v>
      </c>
      <c r="Z215" t="s">
        <v>51</v>
      </c>
      <c r="AA215" t="s">
        <v>51</v>
      </c>
      <c r="AB215" t="s">
        <v>51</v>
      </c>
      <c r="AC215" t="s">
        <v>51</v>
      </c>
      <c r="AD215" t="s">
        <v>51</v>
      </c>
      <c r="AE215" t="s">
        <v>51</v>
      </c>
      <c r="AF215" t="s">
        <v>51</v>
      </c>
      <c r="AG215" t="s">
        <v>51</v>
      </c>
      <c r="AH215" t="s">
        <v>51</v>
      </c>
      <c r="AI215" t="s">
        <v>51</v>
      </c>
      <c r="AJ215" t="s">
        <v>51</v>
      </c>
      <c r="AK215" t="s">
        <v>51</v>
      </c>
      <c r="AL215" t="s">
        <v>51</v>
      </c>
      <c r="AM215" t="s">
        <v>51</v>
      </c>
      <c r="AN215" t="s">
        <v>51</v>
      </c>
      <c r="AO215" t="s">
        <v>51</v>
      </c>
      <c r="AP215" t="s">
        <v>51</v>
      </c>
      <c r="AQ215" t="s">
        <v>51</v>
      </c>
      <c r="AR215" t="s">
        <v>51</v>
      </c>
      <c r="AS215">
        <f t="shared" si="47"/>
        <v>4</v>
      </c>
      <c r="AT215">
        <f t="shared" si="48"/>
        <v>4</v>
      </c>
      <c r="AU215">
        <f t="shared" si="49"/>
        <v>4</v>
      </c>
      <c r="AV215">
        <f t="shared" si="50"/>
        <v>4</v>
      </c>
      <c r="AW215">
        <f t="shared" si="51"/>
        <v>4</v>
      </c>
      <c r="AX215">
        <f t="shared" si="52"/>
        <v>4</v>
      </c>
      <c r="AY215">
        <f t="shared" si="53"/>
        <v>4</v>
      </c>
      <c r="AZ215">
        <f t="shared" si="54"/>
        <v>4</v>
      </c>
      <c r="BA215">
        <f t="shared" si="55"/>
        <v>4</v>
      </c>
      <c r="BB215">
        <f t="shared" si="56"/>
        <v>9</v>
      </c>
      <c r="BC215">
        <f t="shared" si="57"/>
        <v>0</v>
      </c>
      <c r="BD215" t="str">
        <f t="shared" si="44"/>
        <v/>
      </c>
      <c r="BE215" t="str">
        <f t="shared" si="45"/>
        <v/>
      </c>
      <c r="BF215" t="str">
        <f t="shared" si="46"/>
        <v/>
      </c>
    </row>
    <row r="216" spans="1:58" hidden="1" x14ac:dyDescent="0.35">
      <c r="A216" t="s">
        <v>851</v>
      </c>
      <c r="B216" s="10" t="s">
        <v>852</v>
      </c>
      <c r="C216" t="s">
        <v>1226</v>
      </c>
      <c r="D216" t="s">
        <v>49</v>
      </c>
      <c r="E216">
        <v>388</v>
      </c>
      <c r="F216" t="s">
        <v>50</v>
      </c>
      <c r="G216">
        <v>11421</v>
      </c>
      <c r="H216">
        <v>388</v>
      </c>
      <c r="I216">
        <v>25</v>
      </c>
      <c r="J216" t="s">
        <v>51</v>
      </c>
      <c r="K216" t="s">
        <v>51</v>
      </c>
      <c r="L216" t="s">
        <v>51</v>
      </c>
      <c r="M216" t="s">
        <v>51</v>
      </c>
      <c r="N216" t="s">
        <v>51</v>
      </c>
      <c r="O216" t="s">
        <v>51</v>
      </c>
      <c r="P216" t="s">
        <v>51</v>
      </c>
      <c r="Q216" t="s">
        <v>51</v>
      </c>
      <c r="R216" t="s">
        <v>51</v>
      </c>
      <c r="S216" t="s">
        <v>51</v>
      </c>
      <c r="T216" t="s">
        <v>51</v>
      </c>
      <c r="U216" t="s">
        <v>51</v>
      </c>
      <c r="V216" t="s">
        <v>51</v>
      </c>
      <c r="W216" t="s">
        <v>51</v>
      </c>
      <c r="X216" t="s">
        <v>51</v>
      </c>
      <c r="Y216" t="s">
        <v>51</v>
      </c>
      <c r="Z216" t="s">
        <v>51</v>
      </c>
      <c r="AA216" t="s">
        <v>51</v>
      </c>
      <c r="AB216" t="s">
        <v>51</v>
      </c>
      <c r="AC216" t="s">
        <v>51</v>
      </c>
      <c r="AD216" t="s">
        <v>51</v>
      </c>
      <c r="AE216" t="s">
        <v>51</v>
      </c>
      <c r="AF216" t="s">
        <v>51</v>
      </c>
      <c r="AG216" t="s">
        <v>51</v>
      </c>
      <c r="AH216">
        <v>10</v>
      </c>
      <c r="AI216">
        <v>44</v>
      </c>
      <c r="AJ216">
        <v>34</v>
      </c>
      <c r="AK216" t="s">
        <v>51</v>
      </c>
      <c r="AL216" t="s">
        <v>51</v>
      </c>
      <c r="AM216" t="s">
        <v>51</v>
      </c>
      <c r="AN216" t="s">
        <v>51</v>
      </c>
      <c r="AO216" t="s">
        <v>1227</v>
      </c>
      <c r="AP216">
        <v>124</v>
      </c>
      <c r="AQ216">
        <v>0</v>
      </c>
      <c r="AR216" t="s">
        <v>51</v>
      </c>
      <c r="AS216">
        <f t="shared" si="47"/>
        <v>4</v>
      </c>
      <c r="AT216">
        <f t="shared" si="48"/>
        <v>4</v>
      </c>
      <c r="AU216">
        <f t="shared" si="49"/>
        <v>4</v>
      </c>
      <c r="AV216">
        <f t="shared" si="50"/>
        <v>4</v>
      </c>
      <c r="AW216">
        <f t="shared" si="51"/>
        <v>4</v>
      </c>
      <c r="AX216">
        <f t="shared" si="52"/>
        <v>4</v>
      </c>
      <c r="AY216">
        <f t="shared" si="53"/>
        <v>4</v>
      </c>
      <c r="AZ216">
        <f t="shared" si="54"/>
        <v>4</v>
      </c>
      <c r="BA216">
        <f t="shared" si="55"/>
        <v>4</v>
      </c>
      <c r="BB216">
        <f t="shared" si="56"/>
        <v>9</v>
      </c>
      <c r="BC216">
        <f t="shared" si="57"/>
        <v>88</v>
      </c>
      <c r="BD216">
        <f t="shared" si="44"/>
        <v>8.0645161290322578E-2</v>
      </c>
      <c r="BE216">
        <f t="shared" si="45"/>
        <v>0.35483870967741937</v>
      </c>
      <c r="BF216">
        <f t="shared" si="46"/>
        <v>0.27419354838709675</v>
      </c>
    </row>
    <row r="217" spans="1:58" hidden="1" x14ac:dyDescent="0.35">
      <c r="A217" t="s">
        <v>1228</v>
      </c>
      <c r="B217" s="10" t="s">
        <v>1229</v>
      </c>
      <c r="C217" t="s">
        <v>1230</v>
      </c>
      <c r="D217" t="s">
        <v>49</v>
      </c>
      <c r="E217">
        <v>55</v>
      </c>
      <c r="F217" t="s">
        <v>50</v>
      </c>
      <c r="G217">
        <v>11422</v>
      </c>
      <c r="H217">
        <v>55</v>
      </c>
      <c r="I217">
        <v>25</v>
      </c>
      <c r="J217" t="s">
        <v>51</v>
      </c>
      <c r="K217" t="s">
        <v>51</v>
      </c>
      <c r="L217" t="s">
        <v>51</v>
      </c>
      <c r="M217" t="s">
        <v>51</v>
      </c>
      <c r="N217" t="s">
        <v>51</v>
      </c>
      <c r="O217" t="s">
        <v>51</v>
      </c>
      <c r="P217" t="s">
        <v>51</v>
      </c>
      <c r="Q217" t="s">
        <v>51</v>
      </c>
      <c r="R217" t="s">
        <v>51</v>
      </c>
      <c r="S217" t="s">
        <v>51</v>
      </c>
      <c r="T217" t="s">
        <v>51</v>
      </c>
      <c r="U217" t="s">
        <v>51</v>
      </c>
      <c r="V217" t="s">
        <v>51</v>
      </c>
      <c r="W217" t="s">
        <v>51</v>
      </c>
      <c r="X217" t="s">
        <v>51</v>
      </c>
      <c r="Y217" t="s">
        <v>51</v>
      </c>
      <c r="Z217" t="s">
        <v>51</v>
      </c>
      <c r="AA217" t="s">
        <v>51</v>
      </c>
      <c r="AB217" t="s">
        <v>51</v>
      </c>
      <c r="AC217" t="s">
        <v>51</v>
      </c>
      <c r="AD217" t="s">
        <v>51</v>
      </c>
      <c r="AE217" t="s">
        <v>51</v>
      </c>
      <c r="AF217" t="s">
        <v>51</v>
      </c>
      <c r="AG217" t="s">
        <v>51</v>
      </c>
      <c r="AH217">
        <v>3</v>
      </c>
      <c r="AI217" t="s">
        <v>51</v>
      </c>
      <c r="AJ217" t="s">
        <v>51</v>
      </c>
      <c r="AK217" t="s">
        <v>51</v>
      </c>
      <c r="AL217" t="s">
        <v>51</v>
      </c>
      <c r="AM217" t="s">
        <v>51</v>
      </c>
      <c r="AN217" t="s">
        <v>51</v>
      </c>
      <c r="AO217" t="s">
        <v>51</v>
      </c>
      <c r="AP217">
        <v>200</v>
      </c>
      <c r="AQ217" t="s">
        <v>1231</v>
      </c>
      <c r="AR217" t="s">
        <v>51</v>
      </c>
      <c r="AS217">
        <f t="shared" si="47"/>
        <v>4</v>
      </c>
      <c r="AT217">
        <f t="shared" si="48"/>
        <v>4</v>
      </c>
      <c r="AU217">
        <f t="shared" si="49"/>
        <v>4</v>
      </c>
      <c r="AV217">
        <f t="shared" si="50"/>
        <v>4</v>
      </c>
      <c r="AW217">
        <f t="shared" si="51"/>
        <v>4</v>
      </c>
      <c r="AX217">
        <f t="shared" si="52"/>
        <v>4</v>
      </c>
      <c r="AY217">
        <f t="shared" si="53"/>
        <v>4</v>
      </c>
      <c r="AZ217">
        <f t="shared" si="54"/>
        <v>4</v>
      </c>
      <c r="BA217">
        <f t="shared" si="55"/>
        <v>4</v>
      </c>
      <c r="BB217">
        <f t="shared" si="56"/>
        <v>9</v>
      </c>
      <c r="BC217">
        <f t="shared" si="57"/>
        <v>3</v>
      </c>
      <c r="BD217">
        <f t="shared" si="44"/>
        <v>1.4999999999999999E-2</v>
      </c>
      <c r="BE217" t="str">
        <f t="shared" si="45"/>
        <v/>
      </c>
      <c r="BF217" t="str">
        <f t="shared" si="46"/>
        <v/>
      </c>
    </row>
    <row r="218" spans="1:58" x14ac:dyDescent="0.35">
      <c r="A218" t="s">
        <v>1232</v>
      </c>
      <c r="B218" s="10" t="s">
        <v>1233</v>
      </c>
      <c r="C218" t="s">
        <v>1234</v>
      </c>
      <c r="D218" t="s">
        <v>49</v>
      </c>
      <c r="E218">
        <v>355</v>
      </c>
      <c r="F218" t="s">
        <v>50</v>
      </c>
      <c r="G218">
        <v>11423</v>
      </c>
      <c r="H218">
        <v>355</v>
      </c>
      <c r="I218">
        <v>25</v>
      </c>
      <c r="J218" t="s">
        <v>51</v>
      </c>
      <c r="K218" t="s">
        <v>51</v>
      </c>
      <c r="L218" t="s">
        <v>51</v>
      </c>
      <c r="M218" t="s">
        <v>51</v>
      </c>
      <c r="N218" t="s">
        <v>51</v>
      </c>
      <c r="O218" t="s">
        <v>51</v>
      </c>
      <c r="P218" t="s">
        <v>51</v>
      </c>
      <c r="Q218" t="s">
        <v>51</v>
      </c>
      <c r="R218" t="s">
        <v>51</v>
      </c>
      <c r="S218" t="s">
        <v>51</v>
      </c>
      <c r="T218" t="s">
        <v>51</v>
      </c>
      <c r="U218" t="s">
        <v>51</v>
      </c>
      <c r="V218" t="s">
        <v>1235</v>
      </c>
      <c r="W218" t="s">
        <v>1236</v>
      </c>
      <c r="X218" t="s">
        <v>157</v>
      </c>
      <c r="Y218" t="s">
        <v>1237</v>
      </c>
      <c r="Z218" t="s">
        <v>157</v>
      </c>
      <c r="AA218" t="s">
        <v>157</v>
      </c>
      <c r="AB218" t="s">
        <v>157</v>
      </c>
      <c r="AC218" t="s">
        <v>157</v>
      </c>
      <c r="AD218" t="s">
        <v>157</v>
      </c>
      <c r="AE218" t="s">
        <v>1238</v>
      </c>
      <c r="AF218" t="s">
        <v>1239</v>
      </c>
      <c r="AG218" t="s">
        <v>1240</v>
      </c>
      <c r="AH218">
        <v>2</v>
      </c>
      <c r="AI218">
        <v>9</v>
      </c>
      <c r="AJ218">
        <v>28</v>
      </c>
      <c r="AK218" t="s">
        <v>1241</v>
      </c>
      <c r="AL218" t="s">
        <v>51</v>
      </c>
      <c r="AM218" t="s">
        <v>1242</v>
      </c>
      <c r="AN218" t="s">
        <v>157</v>
      </c>
      <c r="AO218" t="s">
        <v>1243</v>
      </c>
      <c r="AP218">
        <v>173</v>
      </c>
      <c r="AQ218" t="s">
        <v>1244</v>
      </c>
      <c r="AR218" t="s">
        <v>255</v>
      </c>
      <c r="AS218">
        <f t="shared" si="47"/>
        <v>43</v>
      </c>
      <c r="AT218">
        <f t="shared" si="48"/>
        <v>102</v>
      </c>
      <c r="AU218">
        <f t="shared" si="49"/>
        <v>2</v>
      </c>
      <c r="AV218">
        <f t="shared" si="50"/>
        <v>193</v>
      </c>
      <c r="AW218">
        <f t="shared" si="51"/>
        <v>2</v>
      </c>
      <c r="AX218">
        <f t="shared" si="52"/>
        <v>2</v>
      </c>
      <c r="AY218">
        <f t="shared" si="53"/>
        <v>2</v>
      </c>
      <c r="AZ218">
        <f t="shared" si="54"/>
        <v>2</v>
      </c>
      <c r="BA218">
        <f t="shared" si="55"/>
        <v>2</v>
      </c>
      <c r="BB218">
        <f t="shared" si="56"/>
        <v>0</v>
      </c>
      <c r="BC218">
        <f t="shared" si="57"/>
        <v>39</v>
      </c>
      <c r="BD218">
        <f t="shared" si="44"/>
        <v>1.1560693641618497E-2</v>
      </c>
      <c r="BE218">
        <f t="shared" si="45"/>
        <v>5.2023121387283239E-2</v>
      </c>
      <c r="BF218">
        <f t="shared" si="46"/>
        <v>0.16184971098265896</v>
      </c>
    </row>
    <row r="219" spans="1:58" hidden="1" x14ac:dyDescent="0.35">
      <c r="A219" t="s">
        <v>917</v>
      </c>
      <c r="B219" s="10" t="s">
        <v>918</v>
      </c>
      <c r="C219" t="s">
        <v>1245</v>
      </c>
      <c r="D219" t="s">
        <v>85</v>
      </c>
      <c r="E219">
        <v>279</v>
      </c>
      <c r="F219" t="s">
        <v>90</v>
      </c>
      <c r="G219">
        <v>11424</v>
      </c>
      <c r="H219">
        <v>279</v>
      </c>
      <c r="I219">
        <v>25</v>
      </c>
      <c r="J219" t="s">
        <v>51</v>
      </c>
      <c r="K219" t="s">
        <v>51</v>
      </c>
      <c r="L219" t="s">
        <v>51</v>
      </c>
      <c r="M219" t="s">
        <v>51</v>
      </c>
      <c r="N219" t="s">
        <v>51</v>
      </c>
      <c r="O219" t="s">
        <v>51</v>
      </c>
      <c r="P219" t="s">
        <v>51</v>
      </c>
      <c r="Q219" t="s">
        <v>51</v>
      </c>
      <c r="R219" t="s">
        <v>51</v>
      </c>
      <c r="S219" t="s">
        <v>51</v>
      </c>
      <c r="T219" t="s">
        <v>51</v>
      </c>
      <c r="U219" t="s">
        <v>51</v>
      </c>
      <c r="V219" t="s">
        <v>51</v>
      </c>
      <c r="W219" t="s">
        <v>51</v>
      </c>
      <c r="X219" t="s">
        <v>51</v>
      </c>
      <c r="Y219" t="s">
        <v>51</v>
      </c>
      <c r="Z219" t="s">
        <v>51</v>
      </c>
      <c r="AA219" t="s">
        <v>51</v>
      </c>
      <c r="AB219" t="s">
        <v>51</v>
      </c>
      <c r="AC219" t="s">
        <v>51</v>
      </c>
      <c r="AD219" t="s">
        <v>51</v>
      </c>
      <c r="AE219" t="s">
        <v>51</v>
      </c>
      <c r="AF219" t="s">
        <v>51</v>
      </c>
      <c r="AG219" t="s">
        <v>1246</v>
      </c>
      <c r="AH219">
        <v>5</v>
      </c>
      <c r="AI219" t="s">
        <v>51</v>
      </c>
      <c r="AJ219">
        <v>2</v>
      </c>
      <c r="AK219" t="s">
        <v>51</v>
      </c>
      <c r="AL219" t="s">
        <v>51</v>
      </c>
      <c r="AM219" t="s">
        <v>51</v>
      </c>
      <c r="AN219" t="s">
        <v>51</v>
      </c>
      <c r="AO219" t="s">
        <v>1247</v>
      </c>
      <c r="AP219">
        <v>5</v>
      </c>
      <c r="AQ219" t="s">
        <v>51</v>
      </c>
      <c r="AR219" t="s">
        <v>51</v>
      </c>
      <c r="AS219">
        <f t="shared" si="47"/>
        <v>4</v>
      </c>
      <c r="AT219">
        <f t="shared" si="48"/>
        <v>4</v>
      </c>
      <c r="AU219">
        <f t="shared" si="49"/>
        <v>4</v>
      </c>
      <c r="AV219">
        <f t="shared" si="50"/>
        <v>4</v>
      </c>
      <c r="AW219">
        <f t="shared" si="51"/>
        <v>4</v>
      </c>
      <c r="AX219">
        <f t="shared" si="52"/>
        <v>4</v>
      </c>
      <c r="AY219">
        <f t="shared" si="53"/>
        <v>4</v>
      </c>
      <c r="AZ219">
        <f t="shared" si="54"/>
        <v>4</v>
      </c>
      <c r="BA219">
        <f t="shared" si="55"/>
        <v>4</v>
      </c>
      <c r="BB219">
        <f t="shared" si="56"/>
        <v>9</v>
      </c>
      <c r="BC219">
        <f t="shared" si="57"/>
        <v>7</v>
      </c>
      <c r="BD219">
        <f t="shared" si="44"/>
        <v>1</v>
      </c>
      <c r="BE219" t="str">
        <f t="shared" si="45"/>
        <v/>
      </c>
      <c r="BF219">
        <f t="shared" si="46"/>
        <v>0.4</v>
      </c>
    </row>
    <row r="220" spans="1:58" x14ac:dyDescent="0.35">
      <c r="A220" t="s">
        <v>412</v>
      </c>
      <c r="B220" s="10" t="s">
        <v>413</v>
      </c>
      <c r="C220" t="s">
        <v>1248</v>
      </c>
      <c r="D220" t="s">
        <v>501</v>
      </c>
      <c r="E220">
        <v>2062</v>
      </c>
      <c r="F220" t="s">
        <v>502</v>
      </c>
      <c r="G220">
        <v>11425</v>
      </c>
      <c r="H220">
        <v>2062</v>
      </c>
      <c r="I220">
        <v>25</v>
      </c>
      <c r="J220" t="s">
        <v>51</v>
      </c>
      <c r="K220" t="s">
        <v>51</v>
      </c>
      <c r="L220" t="s">
        <v>51</v>
      </c>
      <c r="M220" t="s">
        <v>51</v>
      </c>
      <c r="N220" t="s">
        <v>51</v>
      </c>
      <c r="O220" t="s">
        <v>51</v>
      </c>
      <c r="P220" t="s">
        <v>51</v>
      </c>
      <c r="Q220" t="s">
        <v>51</v>
      </c>
      <c r="R220" t="s">
        <v>51</v>
      </c>
      <c r="S220" t="s">
        <v>51</v>
      </c>
      <c r="T220" t="s">
        <v>51</v>
      </c>
      <c r="U220" t="s">
        <v>51</v>
      </c>
      <c r="V220" t="s">
        <v>1249</v>
      </c>
      <c r="W220" t="s">
        <v>714</v>
      </c>
      <c r="X220" t="s">
        <v>521</v>
      </c>
      <c r="Y220" t="s">
        <v>1250</v>
      </c>
      <c r="Z220" t="s">
        <v>714</v>
      </c>
      <c r="AA220" t="s">
        <v>521</v>
      </c>
      <c r="AB220" t="s">
        <v>521</v>
      </c>
      <c r="AC220" t="s">
        <v>569</v>
      </c>
      <c r="AD220" t="s">
        <v>1251</v>
      </c>
      <c r="AE220" t="s">
        <v>1252</v>
      </c>
      <c r="AF220" t="s">
        <v>1253</v>
      </c>
      <c r="AG220" t="s">
        <v>1254</v>
      </c>
      <c r="AH220">
        <v>1</v>
      </c>
      <c r="AI220">
        <v>0</v>
      </c>
      <c r="AJ220">
        <v>0</v>
      </c>
      <c r="AK220" t="s">
        <v>94</v>
      </c>
      <c r="AL220" t="s">
        <v>51</v>
      </c>
      <c r="AM220" t="s">
        <v>1255</v>
      </c>
      <c r="AN220" t="s">
        <v>1256</v>
      </c>
      <c r="AO220" t="s">
        <v>1257</v>
      </c>
      <c r="AP220" t="s">
        <v>51</v>
      </c>
      <c r="AQ220" t="s">
        <v>521</v>
      </c>
      <c r="AR220" t="s">
        <v>83</v>
      </c>
      <c r="AS220">
        <f t="shared" si="47"/>
        <v>29</v>
      </c>
      <c r="AT220">
        <f t="shared" si="48"/>
        <v>2</v>
      </c>
      <c r="AU220">
        <f t="shared" si="49"/>
        <v>4</v>
      </c>
      <c r="AV220">
        <f t="shared" si="50"/>
        <v>63</v>
      </c>
      <c r="AW220">
        <f t="shared" si="51"/>
        <v>2</v>
      </c>
      <c r="AX220">
        <f t="shared" si="52"/>
        <v>4</v>
      </c>
      <c r="AY220">
        <f t="shared" si="53"/>
        <v>4</v>
      </c>
      <c r="AZ220">
        <f t="shared" si="54"/>
        <v>6</v>
      </c>
      <c r="BA220">
        <f t="shared" si="55"/>
        <v>49</v>
      </c>
      <c r="BB220">
        <f t="shared" si="56"/>
        <v>0</v>
      </c>
      <c r="BC220">
        <f t="shared" si="57"/>
        <v>1</v>
      </c>
      <c r="BD220" t="str">
        <f t="shared" si="44"/>
        <v/>
      </c>
      <c r="BE220" t="str">
        <f t="shared" si="45"/>
        <v/>
      </c>
      <c r="BF220" t="str">
        <f t="shared" si="46"/>
        <v/>
      </c>
    </row>
    <row r="221" spans="1:58" x14ac:dyDescent="0.35">
      <c r="A221" t="s">
        <v>1258</v>
      </c>
      <c r="B221" s="10" t="s">
        <v>1259</v>
      </c>
      <c r="C221" t="s">
        <v>1260</v>
      </c>
      <c r="D221" t="s">
        <v>464</v>
      </c>
      <c r="E221">
        <v>451</v>
      </c>
      <c r="F221" t="s">
        <v>50</v>
      </c>
      <c r="G221">
        <v>11426</v>
      </c>
      <c r="H221">
        <v>451</v>
      </c>
      <c r="I221">
        <v>25</v>
      </c>
      <c r="J221" t="s">
        <v>51</v>
      </c>
      <c r="K221" t="s">
        <v>51</v>
      </c>
      <c r="L221" t="s">
        <v>51</v>
      </c>
      <c r="M221" t="s">
        <v>51</v>
      </c>
      <c r="N221" t="s">
        <v>51</v>
      </c>
      <c r="O221" t="s">
        <v>51</v>
      </c>
      <c r="P221" t="s">
        <v>51</v>
      </c>
      <c r="Q221" t="s">
        <v>51</v>
      </c>
      <c r="R221" t="s">
        <v>51</v>
      </c>
      <c r="S221" t="s">
        <v>51</v>
      </c>
      <c r="T221" t="s">
        <v>51</v>
      </c>
      <c r="U221" t="s">
        <v>51</v>
      </c>
      <c r="V221" t="s">
        <v>51</v>
      </c>
      <c r="W221" t="s">
        <v>1261</v>
      </c>
      <c r="X221" t="s">
        <v>51</v>
      </c>
      <c r="Y221" t="s">
        <v>51</v>
      </c>
      <c r="Z221" t="s">
        <v>51</v>
      </c>
      <c r="AA221" t="s">
        <v>51</v>
      </c>
      <c r="AB221" t="s">
        <v>51</v>
      </c>
      <c r="AC221" t="s">
        <v>51</v>
      </c>
      <c r="AD221" t="s">
        <v>51</v>
      </c>
      <c r="AE221" t="s">
        <v>51</v>
      </c>
      <c r="AF221" t="s">
        <v>51</v>
      </c>
      <c r="AG221" t="s">
        <v>1262</v>
      </c>
      <c r="AH221">
        <v>0</v>
      </c>
      <c r="AI221">
        <v>1</v>
      </c>
      <c r="AJ221" t="s">
        <v>51</v>
      </c>
      <c r="AK221" t="s">
        <v>51</v>
      </c>
      <c r="AL221" t="s">
        <v>51</v>
      </c>
      <c r="AM221" t="s">
        <v>51</v>
      </c>
      <c r="AN221" t="s">
        <v>51</v>
      </c>
      <c r="AO221" t="s">
        <v>51</v>
      </c>
      <c r="AP221">
        <v>52</v>
      </c>
      <c r="AQ221" t="s">
        <v>1263</v>
      </c>
      <c r="AR221" t="s">
        <v>83</v>
      </c>
      <c r="AS221">
        <f t="shared" si="47"/>
        <v>4</v>
      </c>
      <c r="AT221">
        <f t="shared" si="48"/>
        <v>1</v>
      </c>
      <c r="AU221">
        <f t="shared" si="49"/>
        <v>4</v>
      </c>
      <c r="AV221">
        <f t="shared" si="50"/>
        <v>4</v>
      </c>
      <c r="AW221">
        <f t="shared" si="51"/>
        <v>4</v>
      </c>
      <c r="AX221">
        <f t="shared" si="52"/>
        <v>4</v>
      </c>
      <c r="AY221">
        <f t="shared" si="53"/>
        <v>4</v>
      </c>
      <c r="AZ221">
        <f t="shared" si="54"/>
        <v>4</v>
      </c>
      <c r="BA221">
        <f t="shared" si="55"/>
        <v>4</v>
      </c>
      <c r="BB221">
        <f t="shared" si="56"/>
        <v>8</v>
      </c>
      <c r="BC221">
        <f t="shared" si="57"/>
        <v>1</v>
      </c>
      <c r="BD221">
        <f t="shared" si="44"/>
        <v>0</v>
      </c>
      <c r="BE221">
        <f t="shared" si="45"/>
        <v>1.9230769230769232E-2</v>
      </c>
      <c r="BF221" t="str">
        <f t="shared" si="46"/>
        <v/>
      </c>
    </row>
    <row r="222" spans="1:58" x14ac:dyDescent="0.35">
      <c r="A222" t="s">
        <v>1264</v>
      </c>
      <c r="B222" s="10" t="s">
        <v>1265</v>
      </c>
      <c r="C222" t="s">
        <v>1266</v>
      </c>
      <c r="D222" t="s">
        <v>49</v>
      </c>
      <c r="E222">
        <v>437</v>
      </c>
      <c r="F222" t="s">
        <v>50</v>
      </c>
      <c r="G222">
        <v>11427</v>
      </c>
      <c r="H222">
        <v>437</v>
      </c>
      <c r="I222">
        <v>25</v>
      </c>
      <c r="J222" t="s">
        <v>51</v>
      </c>
      <c r="K222" t="s">
        <v>51</v>
      </c>
      <c r="L222" t="s">
        <v>51</v>
      </c>
      <c r="M222" t="s">
        <v>51</v>
      </c>
      <c r="N222" t="s">
        <v>51</v>
      </c>
      <c r="O222" t="s">
        <v>51</v>
      </c>
      <c r="P222" t="s">
        <v>51</v>
      </c>
      <c r="Q222" t="s">
        <v>51</v>
      </c>
      <c r="R222" t="s">
        <v>51</v>
      </c>
      <c r="S222" t="s">
        <v>51</v>
      </c>
      <c r="T222" t="s">
        <v>51</v>
      </c>
      <c r="U222" t="s">
        <v>51</v>
      </c>
      <c r="V222" t="s">
        <v>1267</v>
      </c>
      <c r="W222" t="s">
        <v>1268</v>
      </c>
      <c r="X222" t="s">
        <v>1269</v>
      </c>
      <c r="Y222" t="s">
        <v>1270</v>
      </c>
      <c r="Z222" t="s">
        <v>1271</v>
      </c>
      <c r="AA222" t="s">
        <v>1272</v>
      </c>
      <c r="AB222" t="s">
        <v>1273</v>
      </c>
      <c r="AC222" t="s">
        <v>1274</v>
      </c>
      <c r="AD222" t="s">
        <v>1275</v>
      </c>
      <c r="AE222" t="s">
        <v>1276</v>
      </c>
      <c r="AF222" t="s">
        <v>1277</v>
      </c>
      <c r="AG222" t="s">
        <v>1278</v>
      </c>
      <c r="AH222">
        <v>10</v>
      </c>
      <c r="AI222">
        <v>20</v>
      </c>
      <c r="AJ222">
        <v>15</v>
      </c>
      <c r="AK222" t="s">
        <v>1279</v>
      </c>
      <c r="AL222" t="s">
        <v>51</v>
      </c>
      <c r="AM222" t="s">
        <v>1280</v>
      </c>
      <c r="AN222" t="s">
        <v>51</v>
      </c>
      <c r="AO222" t="s">
        <v>1281</v>
      </c>
      <c r="AP222">
        <v>102</v>
      </c>
      <c r="AQ222" t="s">
        <v>1282</v>
      </c>
      <c r="AR222" t="s">
        <v>83</v>
      </c>
      <c r="AS222">
        <f t="shared" si="47"/>
        <v>230</v>
      </c>
      <c r="AT222">
        <f t="shared" si="48"/>
        <v>252</v>
      </c>
      <c r="AU222">
        <f t="shared" si="49"/>
        <v>208</v>
      </c>
      <c r="AV222">
        <f t="shared" si="50"/>
        <v>215</v>
      </c>
      <c r="AW222">
        <f t="shared" si="51"/>
        <v>219</v>
      </c>
      <c r="AX222">
        <f t="shared" si="52"/>
        <v>213</v>
      </c>
      <c r="AY222">
        <f t="shared" si="53"/>
        <v>236</v>
      </c>
      <c r="AZ222">
        <f t="shared" si="54"/>
        <v>173</v>
      </c>
      <c r="BA222">
        <f t="shared" si="55"/>
        <v>4</v>
      </c>
      <c r="BB222">
        <f t="shared" si="56"/>
        <v>0</v>
      </c>
      <c r="BC222">
        <f t="shared" si="57"/>
        <v>45</v>
      </c>
      <c r="BD222">
        <f t="shared" si="44"/>
        <v>9.8039215686274508E-2</v>
      </c>
      <c r="BE222">
        <f t="shared" si="45"/>
        <v>0.19607843137254902</v>
      </c>
      <c r="BF222">
        <f t="shared" si="46"/>
        <v>0.14705882352941177</v>
      </c>
    </row>
    <row r="223" spans="1:58" hidden="1" x14ac:dyDescent="0.35">
      <c r="A223" t="s">
        <v>164</v>
      </c>
      <c r="B223" s="10" t="s">
        <v>165</v>
      </c>
      <c r="C223" t="s">
        <v>1283</v>
      </c>
      <c r="D223" t="s">
        <v>501</v>
      </c>
      <c r="E223">
        <v>541</v>
      </c>
      <c r="F223" t="s">
        <v>502</v>
      </c>
      <c r="G223">
        <v>11428</v>
      </c>
      <c r="H223">
        <v>541</v>
      </c>
      <c r="I223">
        <v>25</v>
      </c>
      <c r="J223" t="s">
        <v>51</v>
      </c>
      <c r="K223" t="s">
        <v>51</v>
      </c>
      <c r="L223" t="s">
        <v>51</v>
      </c>
      <c r="M223" t="s">
        <v>51</v>
      </c>
      <c r="N223" t="s">
        <v>51</v>
      </c>
      <c r="O223" t="s">
        <v>51</v>
      </c>
      <c r="P223" t="s">
        <v>51</v>
      </c>
      <c r="Q223" t="s">
        <v>51</v>
      </c>
      <c r="R223" t="s">
        <v>51</v>
      </c>
      <c r="S223" t="s">
        <v>51</v>
      </c>
      <c r="T223" t="s">
        <v>51</v>
      </c>
      <c r="U223" t="s">
        <v>51</v>
      </c>
      <c r="V223" t="s">
        <v>51</v>
      </c>
      <c r="W223" t="s">
        <v>51</v>
      </c>
      <c r="X223" t="s">
        <v>51</v>
      </c>
      <c r="Y223" t="s">
        <v>51</v>
      </c>
      <c r="Z223" t="s">
        <v>51</v>
      </c>
      <c r="AA223" t="s">
        <v>51</v>
      </c>
      <c r="AB223" t="s">
        <v>51</v>
      </c>
      <c r="AC223" t="s">
        <v>51</v>
      </c>
      <c r="AD223" t="s">
        <v>51</v>
      </c>
      <c r="AE223" t="s">
        <v>51</v>
      </c>
      <c r="AF223" t="s">
        <v>51</v>
      </c>
      <c r="AG223" t="s">
        <v>51</v>
      </c>
      <c r="AH223" t="s">
        <v>51</v>
      </c>
      <c r="AI223">
        <v>2</v>
      </c>
      <c r="AJ223">
        <v>1</v>
      </c>
      <c r="AK223" t="s">
        <v>51</v>
      </c>
      <c r="AL223" t="s">
        <v>51</v>
      </c>
      <c r="AM223" t="s">
        <v>51</v>
      </c>
      <c r="AN223" t="s">
        <v>51</v>
      </c>
      <c r="AO223" t="s">
        <v>1284</v>
      </c>
      <c r="AP223" t="s">
        <v>51</v>
      </c>
      <c r="AQ223" t="s">
        <v>1285</v>
      </c>
      <c r="AR223" t="s">
        <v>1286</v>
      </c>
      <c r="AS223">
        <f t="shared" si="47"/>
        <v>4</v>
      </c>
      <c r="AT223">
        <f t="shared" si="48"/>
        <v>4</v>
      </c>
      <c r="AU223">
        <f t="shared" si="49"/>
        <v>4</v>
      </c>
      <c r="AV223">
        <f t="shared" si="50"/>
        <v>4</v>
      </c>
      <c r="AW223">
        <f t="shared" si="51"/>
        <v>4</v>
      </c>
      <c r="AX223">
        <f t="shared" si="52"/>
        <v>4</v>
      </c>
      <c r="AY223">
        <f t="shared" si="53"/>
        <v>4</v>
      </c>
      <c r="AZ223">
        <f t="shared" si="54"/>
        <v>4</v>
      </c>
      <c r="BA223">
        <f t="shared" si="55"/>
        <v>4</v>
      </c>
      <c r="BB223">
        <f t="shared" si="56"/>
        <v>9</v>
      </c>
      <c r="BC223">
        <f t="shared" si="57"/>
        <v>3</v>
      </c>
      <c r="BD223" t="str">
        <f t="shared" si="44"/>
        <v/>
      </c>
      <c r="BE223" t="str">
        <f t="shared" si="45"/>
        <v/>
      </c>
      <c r="BF223" t="str">
        <f t="shared" si="46"/>
        <v/>
      </c>
    </row>
    <row r="224" spans="1:58" hidden="1" x14ac:dyDescent="0.35">
      <c r="A224" t="s">
        <v>164</v>
      </c>
      <c r="B224" s="10" t="s">
        <v>165</v>
      </c>
      <c r="C224" t="s">
        <v>1287</v>
      </c>
      <c r="D224" t="s">
        <v>501</v>
      </c>
      <c r="E224">
        <v>555</v>
      </c>
      <c r="F224" t="s">
        <v>502</v>
      </c>
      <c r="G224">
        <v>11429</v>
      </c>
      <c r="H224">
        <v>555</v>
      </c>
      <c r="I224">
        <v>25</v>
      </c>
      <c r="J224" t="s">
        <v>51</v>
      </c>
      <c r="K224" t="s">
        <v>51</v>
      </c>
      <c r="L224" t="s">
        <v>51</v>
      </c>
      <c r="M224" t="s">
        <v>51</v>
      </c>
      <c r="N224" t="s">
        <v>51</v>
      </c>
      <c r="O224" t="s">
        <v>51</v>
      </c>
      <c r="P224" t="s">
        <v>51</v>
      </c>
      <c r="Q224" t="s">
        <v>51</v>
      </c>
      <c r="R224" t="s">
        <v>51</v>
      </c>
      <c r="S224" t="s">
        <v>51</v>
      </c>
      <c r="T224" t="s">
        <v>51</v>
      </c>
      <c r="U224" t="s">
        <v>51</v>
      </c>
      <c r="V224" t="s">
        <v>51</v>
      </c>
      <c r="W224" t="s">
        <v>51</v>
      </c>
      <c r="X224" t="s">
        <v>51</v>
      </c>
      <c r="Y224" t="s">
        <v>51</v>
      </c>
      <c r="Z224" t="s">
        <v>51</v>
      </c>
      <c r="AA224" t="s">
        <v>51</v>
      </c>
      <c r="AB224" t="s">
        <v>51</v>
      </c>
      <c r="AC224" t="s">
        <v>51</v>
      </c>
      <c r="AD224" t="s">
        <v>51</v>
      </c>
      <c r="AE224" t="s">
        <v>51</v>
      </c>
      <c r="AF224" t="s">
        <v>51</v>
      </c>
      <c r="AG224" t="s">
        <v>51</v>
      </c>
      <c r="AH224" t="s">
        <v>51</v>
      </c>
      <c r="AI224" t="s">
        <v>51</v>
      </c>
      <c r="AJ224" t="s">
        <v>51</v>
      </c>
      <c r="AK224" t="s">
        <v>51</v>
      </c>
      <c r="AL224" t="s">
        <v>51</v>
      </c>
      <c r="AM224" t="s">
        <v>51</v>
      </c>
      <c r="AN224" t="s">
        <v>51</v>
      </c>
      <c r="AO224" t="s">
        <v>51</v>
      </c>
      <c r="AP224" t="s">
        <v>51</v>
      </c>
      <c r="AQ224" t="s">
        <v>51</v>
      </c>
      <c r="AR224" t="s">
        <v>51</v>
      </c>
      <c r="AS224">
        <f t="shared" si="47"/>
        <v>4</v>
      </c>
      <c r="AT224">
        <f t="shared" si="48"/>
        <v>4</v>
      </c>
      <c r="AU224">
        <f t="shared" si="49"/>
        <v>4</v>
      </c>
      <c r="AV224">
        <f t="shared" si="50"/>
        <v>4</v>
      </c>
      <c r="AW224">
        <f t="shared" si="51"/>
        <v>4</v>
      </c>
      <c r="AX224">
        <f t="shared" si="52"/>
        <v>4</v>
      </c>
      <c r="AY224">
        <f t="shared" si="53"/>
        <v>4</v>
      </c>
      <c r="AZ224">
        <f t="shared" si="54"/>
        <v>4</v>
      </c>
      <c r="BA224">
        <f t="shared" si="55"/>
        <v>4</v>
      </c>
      <c r="BB224">
        <f t="shared" si="56"/>
        <v>9</v>
      </c>
      <c r="BC224">
        <f t="shared" si="57"/>
        <v>0</v>
      </c>
      <c r="BD224" t="str">
        <f t="shared" si="44"/>
        <v/>
      </c>
      <c r="BE224" t="str">
        <f t="shared" si="45"/>
        <v/>
      </c>
      <c r="BF224" t="str">
        <f t="shared" si="46"/>
        <v/>
      </c>
    </row>
    <row r="225" spans="1:58" hidden="1" x14ac:dyDescent="0.35">
      <c r="A225" t="s">
        <v>225</v>
      </c>
      <c r="B225" s="10" t="s">
        <v>226</v>
      </c>
      <c r="C225" t="s">
        <v>1288</v>
      </c>
      <c r="D225" t="s">
        <v>501</v>
      </c>
      <c r="E225">
        <v>565</v>
      </c>
      <c r="F225" t="s">
        <v>502</v>
      </c>
      <c r="G225">
        <v>11430</v>
      </c>
      <c r="H225">
        <v>565</v>
      </c>
      <c r="I225">
        <v>25</v>
      </c>
      <c r="J225" t="s">
        <v>51</v>
      </c>
      <c r="K225" t="s">
        <v>51</v>
      </c>
      <c r="L225" t="s">
        <v>51</v>
      </c>
      <c r="M225" t="s">
        <v>51</v>
      </c>
      <c r="N225" t="s">
        <v>51</v>
      </c>
      <c r="O225" t="s">
        <v>51</v>
      </c>
      <c r="P225" t="s">
        <v>51</v>
      </c>
      <c r="Q225" t="s">
        <v>51</v>
      </c>
      <c r="R225" t="s">
        <v>51</v>
      </c>
      <c r="S225" t="s">
        <v>51</v>
      </c>
      <c r="T225" t="s">
        <v>51</v>
      </c>
      <c r="U225" t="s">
        <v>51</v>
      </c>
      <c r="V225" t="s">
        <v>51</v>
      </c>
      <c r="W225" t="s">
        <v>51</v>
      </c>
      <c r="X225" t="s">
        <v>51</v>
      </c>
      <c r="Y225" t="s">
        <v>51</v>
      </c>
      <c r="Z225" t="s">
        <v>51</v>
      </c>
      <c r="AA225" t="s">
        <v>51</v>
      </c>
      <c r="AB225" t="s">
        <v>51</v>
      </c>
      <c r="AC225" t="s">
        <v>51</v>
      </c>
      <c r="AD225" t="s">
        <v>51</v>
      </c>
      <c r="AE225" t="s">
        <v>51</v>
      </c>
      <c r="AF225" t="s">
        <v>51</v>
      </c>
      <c r="AG225" t="s">
        <v>51</v>
      </c>
      <c r="AH225" t="s">
        <v>51</v>
      </c>
      <c r="AI225" t="s">
        <v>51</v>
      </c>
      <c r="AJ225" t="s">
        <v>51</v>
      </c>
      <c r="AK225" t="s">
        <v>51</v>
      </c>
      <c r="AL225" t="s">
        <v>51</v>
      </c>
      <c r="AM225" t="s">
        <v>51</v>
      </c>
      <c r="AN225" t="s">
        <v>51</v>
      </c>
      <c r="AO225" t="s">
        <v>51</v>
      </c>
      <c r="AP225" t="s">
        <v>51</v>
      </c>
      <c r="AQ225" t="s">
        <v>51</v>
      </c>
      <c r="AR225" t="s">
        <v>51</v>
      </c>
      <c r="AS225">
        <f t="shared" si="47"/>
        <v>4</v>
      </c>
      <c r="AT225">
        <f t="shared" si="48"/>
        <v>4</v>
      </c>
      <c r="AU225">
        <f t="shared" si="49"/>
        <v>4</v>
      </c>
      <c r="AV225">
        <f t="shared" si="50"/>
        <v>4</v>
      </c>
      <c r="AW225">
        <f t="shared" si="51"/>
        <v>4</v>
      </c>
      <c r="AX225">
        <f t="shared" si="52"/>
        <v>4</v>
      </c>
      <c r="AY225">
        <f t="shared" si="53"/>
        <v>4</v>
      </c>
      <c r="AZ225">
        <f t="shared" si="54"/>
        <v>4</v>
      </c>
      <c r="BA225">
        <f t="shared" si="55"/>
        <v>4</v>
      </c>
      <c r="BB225">
        <f t="shared" si="56"/>
        <v>9</v>
      </c>
      <c r="BC225">
        <f t="shared" si="57"/>
        <v>0</v>
      </c>
      <c r="BD225" t="str">
        <f t="shared" si="44"/>
        <v/>
      </c>
      <c r="BE225" t="str">
        <f t="shared" si="45"/>
        <v/>
      </c>
      <c r="BF225" t="str">
        <f t="shared" si="46"/>
        <v/>
      </c>
    </row>
    <row r="226" spans="1:58" hidden="1" x14ac:dyDescent="0.35">
      <c r="A226" t="s">
        <v>466</v>
      </c>
      <c r="B226" s="10" t="s">
        <v>467</v>
      </c>
      <c r="C226" t="s">
        <v>1289</v>
      </c>
      <c r="D226" t="s">
        <v>501</v>
      </c>
      <c r="E226">
        <v>1019</v>
      </c>
      <c r="F226" t="s">
        <v>86</v>
      </c>
      <c r="G226">
        <v>11431</v>
      </c>
      <c r="H226">
        <v>1019</v>
      </c>
      <c r="I226">
        <v>25</v>
      </c>
      <c r="J226" t="s">
        <v>51</v>
      </c>
      <c r="K226" t="s">
        <v>51</v>
      </c>
      <c r="L226" t="s">
        <v>51</v>
      </c>
      <c r="M226" t="s">
        <v>51</v>
      </c>
      <c r="N226" t="s">
        <v>51</v>
      </c>
      <c r="O226" t="s">
        <v>51</v>
      </c>
      <c r="P226" t="s">
        <v>51</v>
      </c>
      <c r="Q226" t="s">
        <v>51</v>
      </c>
      <c r="R226" t="s">
        <v>51</v>
      </c>
      <c r="S226" t="s">
        <v>51</v>
      </c>
      <c r="T226" t="s">
        <v>51</v>
      </c>
      <c r="U226" t="s">
        <v>51</v>
      </c>
      <c r="V226" t="s">
        <v>51</v>
      </c>
      <c r="W226" t="s">
        <v>51</v>
      </c>
      <c r="X226" t="s">
        <v>51</v>
      </c>
      <c r="Y226" t="s">
        <v>51</v>
      </c>
      <c r="Z226" t="s">
        <v>51</v>
      </c>
      <c r="AA226" t="s">
        <v>51</v>
      </c>
      <c r="AB226" t="s">
        <v>51</v>
      </c>
      <c r="AC226" t="s">
        <v>51</v>
      </c>
      <c r="AD226" t="s">
        <v>51</v>
      </c>
      <c r="AE226" t="s">
        <v>51</v>
      </c>
      <c r="AF226" t="s">
        <v>51</v>
      </c>
      <c r="AG226" t="s">
        <v>51</v>
      </c>
      <c r="AH226" t="s">
        <v>51</v>
      </c>
      <c r="AI226" t="s">
        <v>51</v>
      </c>
      <c r="AJ226" t="s">
        <v>51</v>
      </c>
      <c r="AK226" t="s">
        <v>51</v>
      </c>
      <c r="AL226" t="s">
        <v>51</v>
      </c>
      <c r="AM226" t="s">
        <v>51</v>
      </c>
      <c r="AN226" t="s">
        <v>51</v>
      </c>
      <c r="AO226" t="s">
        <v>51</v>
      </c>
      <c r="AP226" t="s">
        <v>51</v>
      </c>
      <c r="AQ226" t="s">
        <v>51</v>
      </c>
      <c r="AR226" t="s">
        <v>51</v>
      </c>
      <c r="AS226">
        <f t="shared" si="47"/>
        <v>4</v>
      </c>
      <c r="AT226">
        <f t="shared" si="48"/>
        <v>4</v>
      </c>
      <c r="AU226">
        <f t="shared" si="49"/>
        <v>4</v>
      </c>
      <c r="AV226">
        <f t="shared" si="50"/>
        <v>4</v>
      </c>
      <c r="AW226">
        <f t="shared" si="51"/>
        <v>4</v>
      </c>
      <c r="AX226">
        <f t="shared" si="52"/>
        <v>4</v>
      </c>
      <c r="AY226">
        <f t="shared" si="53"/>
        <v>4</v>
      </c>
      <c r="AZ226">
        <f t="shared" si="54"/>
        <v>4</v>
      </c>
      <c r="BA226">
        <f t="shared" si="55"/>
        <v>4</v>
      </c>
      <c r="BB226">
        <f t="shared" si="56"/>
        <v>9</v>
      </c>
      <c r="BC226">
        <f t="shared" si="57"/>
        <v>0</v>
      </c>
      <c r="BD226" t="str">
        <f t="shared" si="44"/>
        <v/>
      </c>
      <c r="BE226" t="str">
        <f t="shared" si="45"/>
        <v/>
      </c>
      <c r="BF226" t="str">
        <f t="shared" si="46"/>
        <v/>
      </c>
    </row>
    <row r="227" spans="1:58" hidden="1" x14ac:dyDescent="0.35">
      <c r="A227" t="s">
        <v>460</v>
      </c>
      <c r="B227" s="10" t="s">
        <v>461</v>
      </c>
      <c r="C227" t="s">
        <v>1290</v>
      </c>
      <c r="D227" t="s">
        <v>501</v>
      </c>
      <c r="E227">
        <v>673</v>
      </c>
      <c r="F227" t="s">
        <v>502</v>
      </c>
      <c r="G227">
        <v>11432</v>
      </c>
      <c r="H227">
        <v>673</v>
      </c>
      <c r="I227">
        <v>25</v>
      </c>
      <c r="J227" t="s">
        <v>51</v>
      </c>
      <c r="K227" t="s">
        <v>51</v>
      </c>
      <c r="L227" t="s">
        <v>51</v>
      </c>
      <c r="M227" t="s">
        <v>51</v>
      </c>
      <c r="N227" t="s">
        <v>51</v>
      </c>
      <c r="O227" t="s">
        <v>51</v>
      </c>
      <c r="P227" t="s">
        <v>51</v>
      </c>
      <c r="Q227" t="s">
        <v>51</v>
      </c>
      <c r="R227" t="s">
        <v>51</v>
      </c>
      <c r="S227" t="s">
        <v>51</v>
      </c>
      <c r="T227" t="s">
        <v>51</v>
      </c>
      <c r="U227" t="s">
        <v>51</v>
      </c>
      <c r="V227" t="s">
        <v>51</v>
      </c>
      <c r="W227" t="s">
        <v>51</v>
      </c>
      <c r="X227" t="s">
        <v>51</v>
      </c>
      <c r="Y227" t="s">
        <v>51</v>
      </c>
      <c r="Z227" t="s">
        <v>51</v>
      </c>
      <c r="AA227" t="s">
        <v>51</v>
      </c>
      <c r="AB227" t="s">
        <v>51</v>
      </c>
      <c r="AC227" t="s">
        <v>51</v>
      </c>
      <c r="AD227" t="s">
        <v>51</v>
      </c>
      <c r="AE227" t="s">
        <v>51</v>
      </c>
      <c r="AF227" t="s">
        <v>51</v>
      </c>
      <c r="AG227" t="s">
        <v>51</v>
      </c>
      <c r="AH227" t="s">
        <v>51</v>
      </c>
      <c r="AI227" t="s">
        <v>51</v>
      </c>
      <c r="AJ227" t="s">
        <v>51</v>
      </c>
      <c r="AK227" t="s">
        <v>51</v>
      </c>
      <c r="AL227" t="s">
        <v>51</v>
      </c>
      <c r="AM227" t="s">
        <v>51</v>
      </c>
      <c r="AN227" t="s">
        <v>51</v>
      </c>
      <c r="AO227" t="s">
        <v>51</v>
      </c>
      <c r="AP227" t="s">
        <v>51</v>
      </c>
      <c r="AQ227" t="s">
        <v>51</v>
      </c>
      <c r="AR227" t="s">
        <v>51</v>
      </c>
      <c r="AS227">
        <f t="shared" si="47"/>
        <v>4</v>
      </c>
      <c r="AT227">
        <f t="shared" si="48"/>
        <v>4</v>
      </c>
      <c r="AU227">
        <f t="shared" si="49"/>
        <v>4</v>
      </c>
      <c r="AV227">
        <f t="shared" si="50"/>
        <v>4</v>
      </c>
      <c r="AW227">
        <f t="shared" si="51"/>
        <v>4</v>
      </c>
      <c r="AX227">
        <f t="shared" si="52"/>
        <v>4</v>
      </c>
      <c r="AY227">
        <f t="shared" si="53"/>
        <v>4</v>
      </c>
      <c r="AZ227">
        <f t="shared" si="54"/>
        <v>4</v>
      </c>
      <c r="BA227">
        <f t="shared" si="55"/>
        <v>4</v>
      </c>
      <c r="BB227">
        <f t="shared" si="56"/>
        <v>9</v>
      </c>
      <c r="BC227">
        <f t="shared" si="57"/>
        <v>0</v>
      </c>
      <c r="BD227" t="str">
        <f t="shared" si="44"/>
        <v/>
      </c>
      <c r="BE227" t="str">
        <f t="shared" si="45"/>
        <v/>
      </c>
      <c r="BF227" t="str">
        <f t="shared" si="46"/>
        <v/>
      </c>
    </row>
    <row r="228" spans="1:58" hidden="1" x14ac:dyDescent="0.35">
      <c r="A228" t="s">
        <v>460</v>
      </c>
      <c r="B228" s="10" t="s">
        <v>461</v>
      </c>
      <c r="C228" t="s">
        <v>1291</v>
      </c>
      <c r="D228" t="s">
        <v>501</v>
      </c>
      <c r="E228">
        <v>677</v>
      </c>
      <c r="F228" t="s">
        <v>502</v>
      </c>
      <c r="G228">
        <v>11433</v>
      </c>
      <c r="H228">
        <v>677</v>
      </c>
      <c r="I228">
        <v>25</v>
      </c>
      <c r="J228" t="s">
        <v>51</v>
      </c>
      <c r="K228" t="s">
        <v>51</v>
      </c>
      <c r="L228" t="s">
        <v>51</v>
      </c>
      <c r="M228" t="s">
        <v>51</v>
      </c>
      <c r="N228" t="s">
        <v>51</v>
      </c>
      <c r="O228" t="s">
        <v>51</v>
      </c>
      <c r="P228" t="s">
        <v>51</v>
      </c>
      <c r="Q228" t="s">
        <v>51</v>
      </c>
      <c r="R228" t="s">
        <v>51</v>
      </c>
      <c r="S228" t="s">
        <v>51</v>
      </c>
      <c r="T228" t="s">
        <v>51</v>
      </c>
      <c r="U228" t="s">
        <v>51</v>
      </c>
      <c r="V228" t="s">
        <v>51</v>
      </c>
      <c r="W228" t="s">
        <v>51</v>
      </c>
      <c r="X228" t="s">
        <v>51</v>
      </c>
      <c r="Y228" t="s">
        <v>51</v>
      </c>
      <c r="Z228" t="s">
        <v>51</v>
      </c>
      <c r="AA228" t="s">
        <v>51</v>
      </c>
      <c r="AB228" t="s">
        <v>51</v>
      </c>
      <c r="AC228" t="s">
        <v>51</v>
      </c>
      <c r="AD228" t="s">
        <v>51</v>
      </c>
      <c r="AE228" t="s">
        <v>51</v>
      </c>
      <c r="AF228" t="s">
        <v>51</v>
      </c>
      <c r="AG228" t="s">
        <v>51</v>
      </c>
      <c r="AH228" t="s">
        <v>51</v>
      </c>
      <c r="AI228" t="s">
        <v>51</v>
      </c>
      <c r="AJ228" t="s">
        <v>51</v>
      </c>
      <c r="AK228" t="s">
        <v>51</v>
      </c>
      <c r="AL228" t="s">
        <v>51</v>
      </c>
      <c r="AM228" t="s">
        <v>51</v>
      </c>
      <c r="AN228" t="s">
        <v>51</v>
      </c>
      <c r="AO228" t="s">
        <v>51</v>
      </c>
      <c r="AP228" t="s">
        <v>51</v>
      </c>
      <c r="AQ228" t="s">
        <v>51</v>
      </c>
      <c r="AR228" t="s">
        <v>51</v>
      </c>
      <c r="AS228">
        <f t="shared" si="47"/>
        <v>4</v>
      </c>
      <c r="AT228">
        <f t="shared" si="48"/>
        <v>4</v>
      </c>
      <c r="AU228">
        <f t="shared" si="49"/>
        <v>4</v>
      </c>
      <c r="AV228">
        <f t="shared" si="50"/>
        <v>4</v>
      </c>
      <c r="AW228">
        <f t="shared" si="51"/>
        <v>4</v>
      </c>
      <c r="AX228">
        <f t="shared" si="52"/>
        <v>4</v>
      </c>
      <c r="AY228">
        <f t="shared" si="53"/>
        <v>4</v>
      </c>
      <c r="AZ228">
        <f t="shared" si="54"/>
        <v>4</v>
      </c>
      <c r="BA228">
        <f t="shared" si="55"/>
        <v>4</v>
      </c>
      <c r="BB228">
        <f t="shared" si="56"/>
        <v>9</v>
      </c>
      <c r="BC228">
        <f t="shared" si="57"/>
        <v>0</v>
      </c>
      <c r="BD228" t="str">
        <f t="shared" si="44"/>
        <v/>
      </c>
      <c r="BE228" t="str">
        <f t="shared" si="45"/>
        <v/>
      </c>
      <c r="BF228" t="str">
        <f t="shared" si="46"/>
        <v/>
      </c>
    </row>
    <row r="229" spans="1:58" hidden="1" x14ac:dyDescent="0.35">
      <c r="A229" t="s">
        <v>436</v>
      </c>
      <c r="B229" s="10" t="s">
        <v>437</v>
      </c>
      <c r="C229" t="s">
        <v>1292</v>
      </c>
      <c r="D229" t="s">
        <v>501</v>
      </c>
      <c r="E229">
        <v>700</v>
      </c>
      <c r="F229" t="s">
        <v>502</v>
      </c>
      <c r="G229">
        <v>11434</v>
      </c>
      <c r="H229">
        <v>700</v>
      </c>
      <c r="I229">
        <v>25</v>
      </c>
      <c r="J229" t="s">
        <v>51</v>
      </c>
      <c r="K229" t="s">
        <v>51</v>
      </c>
      <c r="L229" t="s">
        <v>51</v>
      </c>
      <c r="M229" t="s">
        <v>51</v>
      </c>
      <c r="N229" t="s">
        <v>51</v>
      </c>
      <c r="O229" t="s">
        <v>51</v>
      </c>
      <c r="P229" t="s">
        <v>51</v>
      </c>
      <c r="Q229" t="s">
        <v>51</v>
      </c>
      <c r="R229" t="s">
        <v>51</v>
      </c>
      <c r="S229" t="s">
        <v>51</v>
      </c>
      <c r="T229" t="s">
        <v>51</v>
      </c>
      <c r="U229" t="s">
        <v>51</v>
      </c>
      <c r="V229" t="s">
        <v>51</v>
      </c>
      <c r="W229" t="s">
        <v>51</v>
      </c>
      <c r="X229" t="s">
        <v>51</v>
      </c>
      <c r="Y229" t="s">
        <v>51</v>
      </c>
      <c r="Z229" t="s">
        <v>51</v>
      </c>
      <c r="AA229" t="s">
        <v>51</v>
      </c>
      <c r="AB229" t="s">
        <v>51</v>
      </c>
      <c r="AC229" t="s">
        <v>51</v>
      </c>
      <c r="AD229" t="s">
        <v>51</v>
      </c>
      <c r="AE229" t="s">
        <v>51</v>
      </c>
      <c r="AF229" t="s">
        <v>51</v>
      </c>
      <c r="AG229" t="s">
        <v>51</v>
      </c>
      <c r="AH229" t="s">
        <v>51</v>
      </c>
      <c r="AI229" t="s">
        <v>51</v>
      </c>
      <c r="AJ229" t="s">
        <v>51</v>
      </c>
      <c r="AK229" t="s">
        <v>51</v>
      </c>
      <c r="AL229" t="s">
        <v>51</v>
      </c>
      <c r="AM229" t="s">
        <v>51</v>
      </c>
      <c r="AN229" t="s">
        <v>51</v>
      </c>
      <c r="AO229" t="s">
        <v>51</v>
      </c>
      <c r="AP229" t="s">
        <v>51</v>
      </c>
      <c r="AQ229" t="s">
        <v>51</v>
      </c>
      <c r="AR229" t="s">
        <v>51</v>
      </c>
      <c r="AS229">
        <f t="shared" si="47"/>
        <v>4</v>
      </c>
      <c r="AT229">
        <f t="shared" si="48"/>
        <v>4</v>
      </c>
      <c r="AU229">
        <f t="shared" si="49"/>
        <v>4</v>
      </c>
      <c r="AV229">
        <f t="shared" si="50"/>
        <v>4</v>
      </c>
      <c r="AW229">
        <f t="shared" si="51"/>
        <v>4</v>
      </c>
      <c r="AX229">
        <f t="shared" si="52"/>
        <v>4</v>
      </c>
      <c r="AY229">
        <f t="shared" si="53"/>
        <v>4</v>
      </c>
      <c r="AZ229">
        <f t="shared" si="54"/>
        <v>4</v>
      </c>
      <c r="BA229">
        <f t="shared" si="55"/>
        <v>4</v>
      </c>
      <c r="BB229">
        <f t="shared" si="56"/>
        <v>9</v>
      </c>
      <c r="BC229">
        <f t="shared" si="57"/>
        <v>0</v>
      </c>
      <c r="BD229" t="str">
        <f t="shared" si="44"/>
        <v/>
      </c>
      <c r="BE229" t="str">
        <f t="shared" si="45"/>
        <v/>
      </c>
      <c r="BF229" t="str">
        <f t="shared" si="46"/>
        <v/>
      </c>
    </row>
    <row r="230" spans="1:58" hidden="1" x14ac:dyDescent="0.35">
      <c r="A230" t="s">
        <v>561</v>
      </c>
      <c r="B230" s="10" t="s">
        <v>562</v>
      </c>
      <c r="C230" t="s">
        <v>1293</v>
      </c>
      <c r="D230" t="s">
        <v>501</v>
      </c>
      <c r="E230">
        <v>696</v>
      </c>
      <c r="F230" t="s">
        <v>502</v>
      </c>
      <c r="G230">
        <v>11435</v>
      </c>
      <c r="H230">
        <v>696</v>
      </c>
      <c r="I230">
        <v>25</v>
      </c>
      <c r="J230" t="s">
        <v>51</v>
      </c>
      <c r="K230" t="s">
        <v>51</v>
      </c>
      <c r="L230" t="s">
        <v>51</v>
      </c>
      <c r="M230" t="s">
        <v>51</v>
      </c>
      <c r="N230" t="s">
        <v>51</v>
      </c>
      <c r="O230" t="s">
        <v>51</v>
      </c>
      <c r="P230" t="s">
        <v>51</v>
      </c>
      <c r="Q230" t="s">
        <v>51</v>
      </c>
      <c r="R230" t="s">
        <v>51</v>
      </c>
      <c r="S230" t="s">
        <v>51</v>
      </c>
      <c r="T230" t="s">
        <v>51</v>
      </c>
      <c r="U230" t="s">
        <v>51</v>
      </c>
      <c r="V230" t="s">
        <v>51</v>
      </c>
      <c r="W230" t="s">
        <v>51</v>
      </c>
      <c r="X230" t="s">
        <v>51</v>
      </c>
      <c r="Y230" t="s">
        <v>51</v>
      </c>
      <c r="Z230" t="s">
        <v>51</v>
      </c>
      <c r="AA230" t="s">
        <v>51</v>
      </c>
      <c r="AB230" t="s">
        <v>51</v>
      </c>
      <c r="AC230" t="s">
        <v>51</v>
      </c>
      <c r="AD230" t="s">
        <v>51</v>
      </c>
      <c r="AE230" t="s">
        <v>51</v>
      </c>
      <c r="AF230" t="s">
        <v>51</v>
      </c>
      <c r="AG230" t="s">
        <v>51</v>
      </c>
      <c r="AH230" t="s">
        <v>51</v>
      </c>
      <c r="AI230" t="s">
        <v>51</v>
      </c>
      <c r="AJ230" t="s">
        <v>51</v>
      </c>
      <c r="AK230" t="s">
        <v>51</v>
      </c>
      <c r="AL230" t="s">
        <v>51</v>
      </c>
      <c r="AM230" t="s">
        <v>51</v>
      </c>
      <c r="AN230" t="s">
        <v>51</v>
      </c>
      <c r="AO230" t="s">
        <v>51</v>
      </c>
      <c r="AP230" t="s">
        <v>51</v>
      </c>
      <c r="AQ230" t="s">
        <v>51</v>
      </c>
      <c r="AR230" t="s">
        <v>51</v>
      </c>
      <c r="AS230">
        <f t="shared" si="47"/>
        <v>4</v>
      </c>
      <c r="AT230">
        <f t="shared" si="48"/>
        <v>4</v>
      </c>
      <c r="AU230">
        <f t="shared" si="49"/>
        <v>4</v>
      </c>
      <c r="AV230">
        <f t="shared" si="50"/>
        <v>4</v>
      </c>
      <c r="AW230">
        <f t="shared" si="51"/>
        <v>4</v>
      </c>
      <c r="AX230">
        <f t="shared" si="52"/>
        <v>4</v>
      </c>
      <c r="AY230">
        <f t="shared" si="53"/>
        <v>4</v>
      </c>
      <c r="AZ230">
        <f t="shared" si="54"/>
        <v>4</v>
      </c>
      <c r="BA230">
        <f t="shared" si="55"/>
        <v>4</v>
      </c>
      <c r="BB230">
        <f t="shared" si="56"/>
        <v>9</v>
      </c>
      <c r="BC230">
        <f t="shared" si="57"/>
        <v>0</v>
      </c>
      <c r="BD230" t="str">
        <f t="shared" si="44"/>
        <v/>
      </c>
      <c r="BE230" t="str">
        <f t="shared" si="45"/>
        <v/>
      </c>
      <c r="BF230" t="str">
        <f t="shared" si="46"/>
        <v/>
      </c>
    </row>
    <row r="231" spans="1:58" hidden="1" x14ac:dyDescent="0.35">
      <c r="A231" t="s">
        <v>240</v>
      </c>
      <c r="B231" s="10" t="s">
        <v>241</v>
      </c>
      <c r="C231" t="s">
        <v>1294</v>
      </c>
      <c r="D231" t="s">
        <v>501</v>
      </c>
      <c r="E231">
        <v>711</v>
      </c>
      <c r="F231" t="s">
        <v>502</v>
      </c>
      <c r="G231">
        <v>11436</v>
      </c>
      <c r="H231">
        <v>711</v>
      </c>
      <c r="I231">
        <v>25</v>
      </c>
      <c r="J231" t="s">
        <v>51</v>
      </c>
      <c r="K231" t="s">
        <v>51</v>
      </c>
      <c r="L231" t="s">
        <v>51</v>
      </c>
      <c r="M231" t="s">
        <v>51</v>
      </c>
      <c r="N231" t="s">
        <v>51</v>
      </c>
      <c r="O231" t="s">
        <v>51</v>
      </c>
      <c r="P231" t="s">
        <v>51</v>
      </c>
      <c r="Q231" t="s">
        <v>51</v>
      </c>
      <c r="R231" t="s">
        <v>51</v>
      </c>
      <c r="S231" t="s">
        <v>51</v>
      </c>
      <c r="T231" t="s">
        <v>51</v>
      </c>
      <c r="U231" t="s">
        <v>51</v>
      </c>
      <c r="V231" t="s">
        <v>51</v>
      </c>
      <c r="W231" t="s">
        <v>51</v>
      </c>
      <c r="X231" t="s">
        <v>51</v>
      </c>
      <c r="Y231" t="s">
        <v>51</v>
      </c>
      <c r="Z231" t="s">
        <v>51</v>
      </c>
      <c r="AA231" t="s">
        <v>51</v>
      </c>
      <c r="AB231" t="s">
        <v>51</v>
      </c>
      <c r="AC231" t="s">
        <v>51</v>
      </c>
      <c r="AD231" t="s">
        <v>51</v>
      </c>
      <c r="AE231" t="s">
        <v>51</v>
      </c>
      <c r="AF231" t="s">
        <v>51</v>
      </c>
      <c r="AG231" t="s">
        <v>51</v>
      </c>
      <c r="AH231" t="s">
        <v>51</v>
      </c>
      <c r="AI231" t="s">
        <v>51</v>
      </c>
      <c r="AJ231" t="s">
        <v>51</v>
      </c>
      <c r="AK231" t="s">
        <v>51</v>
      </c>
      <c r="AL231" t="s">
        <v>51</v>
      </c>
      <c r="AM231" t="s">
        <v>51</v>
      </c>
      <c r="AN231" t="s">
        <v>51</v>
      </c>
      <c r="AO231" t="s">
        <v>51</v>
      </c>
      <c r="AP231" t="s">
        <v>51</v>
      </c>
      <c r="AQ231" t="s">
        <v>51</v>
      </c>
      <c r="AR231" t="s">
        <v>51</v>
      </c>
      <c r="AS231">
        <f t="shared" si="47"/>
        <v>4</v>
      </c>
      <c r="AT231">
        <f t="shared" si="48"/>
        <v>4</v>
      </c>
      <c r="AU231">
        <f t="shared" si="49"/>
        <v>4</v>
      </c>
      <c r="AV231">
        <f t="shared" si="50"/>
        <v>4</v>
      </c>
      <c r="AW231">
        <f t="shared" si="51"/>
        <v>4</v>
      </c>
      <c r="AX231">
        <f t="shared" si="52"/>
        <v>4</v>
      </c>
      <c r="AY231">
        <f t="shared" si="53"/>
        <v>4</v>
      </c>
      <c r="AZ231">
        <f t="shared" si="54"/>
        <v>4</v>
      </c>
      <c r="BA231">
        <f t="shared" si="55"/>
        <v>4</v>
      </c>
      <c r="BB231">
        <f t="shared" si="56"/>
        <v>9</v>
      </c>
      <c r="BC231">
        <f t="shared" si="57"/>
        <v>0</v>
      </c>
      <c r="BD231" t="str">
        <f t="shared" si="44"/>
        <v/>
      </c>
      <c r="BE231" t="str">
        <f t="shared" si="45"/>
        <v/>
      </c>
      <c r="BF231" t="str">
        <f t="shared" si="46"/>
        <v/>
      </c>
    </row>
    <row r="232" spans="1:58" x14ac:dyDescent="0.35">
      <c r="A232" t="s">
        <v>240</v>
      </c>
      <c r="B232" s="10" t="s">
        <v>241</v>
      </c>
      <c r="C232" t="s">
        <v>1295</v>
      </c>
      <c r="D232" t="s">
        <v>501</v>
      </c>
      <c r="E232">
        <v>712</v>
      </c>
      <c r="F232" t="s">
        <v>502</v>
      </c>
      <c r="G232">
        <v>11437</v>
      </c>
      <c r="H232">
        <v>712</v>
      </c>
      <c r="I232">
        <v>25</v>
      </c>
      <c r="J232" t="s">
        <v>51</v>
      </c>
      <c r="K232" t="s">
        <v>51</v>
      </c>
      <c r="L232" t="s">
        <v>51</v>
      </c>
      <c r="M232" t="s">
        <v>51</v>
      </c>
      <c r="N232" t="s">
        <v>51</v>
      </c>
      <c r="O232" t="s">
        <v>51</v>
      </c>
      <c r="P232" t="s">
        <v>51</v>
      </c>
      <c r="Q232" t="s">
        <v>51</v>
      </c>
      <c r="R232" t="s">
        <v>51</v>
      </c>
      <c r="S232" t="s">
        <v>51</v>
      </c>
      <c r="T232" t="s">
        <v>51</v>
      </c>
      <c r="U232" t="s">
        <v>51</v>
      </c>
      <c r="V232" t="s">
        <v>51</v>
      </c>
      <c r="W232" t="s">
        <v>51</v>
      </c>
      <c r="X232" t="s">
        <v>1296</v>
      </c>
      <c r="Y232" t="s">
        <v>51</v>
      </c>
      <c r="Z232" t="s">
        <v>51</v>
      </c>
      <c r="AA232" t="s">
        <v>51</v>
      </c>
      <c r="AB232" t="s">
        <v>51</v>
      </c>
      <c r="AC232" t="s">
        <v>51</v>
      </c>
      <c r="AD232" t="s">
        <v>51</v>
      </c>
      <c r="AE232" t="s">
        <v>51</v>
      </c>
      <c r="AF232" t="s">
        <v>51</v>
      </c>
      <c r="AG232" t="s">
        <v>1297</v>
      </c>
      <c r="AH232" t="s">
        <v>51</v>
      </c>
      <c r="AI232">
        <v>1</v>
      </c>
      <c r="AJ232">
        <v>1</v>
      </c>
      <c r="AK232" t="s">
        <v>51</v>
      </c>
      <c r="AL232" t="s">
        <v>51</v>
      </c>
      <c r="AM232" t="s">
        <v>1298</v>
      </c>
      <c r="AN232" t="s">
        <v>51</v>
      </c>
      <c r="AO232" t="s">
        <v>1299</v>
      </c>
      <c r="AP232" t="s">
        <v>51</v>
      </c>
      <c r="AQ232" t="s">
        <v>51</v>
      </c>
      <c r="AR232" t="s">
        <v>83</v>
      </c>
      <c r="AS232">
        <f t="shared" si="47"/>
        <v>4</v>
      </c>
      <c r="AT232">
        <f t="shared" si="48"/>
        <v>4</v>
      </c>
      <c r="AU232">
        <f t="shared" si="49"/>
        <v>56</v>
      </c>
      <c r="AV232">
        <f t="shared" si="50"/>
        <v>4</v>
      </c>
      <c r="AW232">
        <f t="shared" si="51"/>
        <v>4</v>
      </c>
      <c r="AX232">
        <f t="shared" si="52"/>
        <v>4</v>
      </c>
      <c r="AY232">
        <f t="shared" si="53"/>
        <v>4</v>
      </c>
      <c r="AZ232">
        <f t="shared" si="54"/>
        <v>4</v>
      </c>
      <c r="BA232">
        <f t="shared" si="55"/>
        <v>4</v>
      </c>
      <c r="BB232">
        <f t="shared" si="56"/>
        <v>8</v>
      </c>
      <c r="BC232">
        <f t="shared" si="57"/>
        <v>2</v>
      </c>
      <c r="BD232" t="str">
        <f t="shared" si="44"/>
        <v/>
      </c>
      <c r="BE232" t="str">
        <f t="shared" si="45"/>
        <v/>
      </c>
      <c r="BF232" t="str">
        <f t="shared" si="46"/>
        <v/>
      </c>
    </row>
    <row r="233" spans="1:58" hidden="1" x14ac:dyDescent="0.35">
      <c r="A233" t="s">
        <v>648</v>
      </c>
      <c r="B233" s="10" t="s">
        <v>649</v>
      </c>
      <c r="C233" t="s">
        <v>1300</v>
      </c>
      <c r="D233" t="s">
        <v>501</v>
      </c>
      <c r="E233">
        <v>716</v>
      </c>
      <c r="F233" t="s">
        <v>502</v>
      </c>
      <c r="G233">
        <v>11438</v>
      </c>
      <c r="H233">
        <v>716</v>
      </c>
      <c r="I233">
        <v>25</v>
      </c>
      <c r="J233" t="s">
        <v>51</v>
      </c>
      <c r="K233" t="s">
        <v>51</v>
      </c>
      <c r="L233" t="s">
        <v>51</v>
      </c>
      <c r="M233" t="s">
        <v>51</v>
      </c>
      <c r="N233" t="s">
        <v>51</v>
      </c>
      <c r="O233" t="s">
        <v>51</v>
      </c>
      <c r="P233" t="s">
        <v>51</v>
      </c>
      <c r="Q233" t="s">
        <v>51</v>
      </c>
      <c r="R233" t="s">
        <v>51</v>
      </c>
      <c r="S233" t="s">
        <v>51</v>
      </c>
      <c r="T233" t="s">
        <v>51</v>
      </c>
      <c r="U233" t="s">
        <v>51</v>
      </c>
      <c r="V233" t="s">
        <v>51</v>
      </c>
      <c r="W233" t="s">
        <v>51</v>
      </c>
      <c r="X233" t="s">
        <v>51</v>
      </c>
      <c r="Y233" t="s">
        <v>51</v>
      </c>
      <c r="Z233" t="s">
        <v>51</v>
      </c>
      <c r="AA233" t="s">
        <v>51</v>
      </c>
      <c r="AB233" t="s">
        <v>51</v>
      </c>
      <c r="AC233" t="s">
        <v>51</v>
      </c>
      <c r="AD233" t="s">
        <v>51</v>
      </c>
      <c r="AE233" t="s">
        <v>51</v>
      </c>
      <c r="AF233" t="s">
        <v>51</v>
      </c>
      <c r="AG233" t="s">
        <v>51</v>
      </c>
      <c r="AH233" t="s">
        <v>51</v>
      </c>
      <c r="AI233" t="s">
        <v>51</v>
      </c>
      <c r="AJ233" t="s">
        <v>51</v>
      </c>
      <c r="AK233" t="s">
        <v>51</v>
      </c>
      <c r="AL233" t="s">
        <v>51</v>
      </c>
      <c r="AM233" t="s">
        <v>51</v>
      </c>
      <c r="AN233" t="s">
        <v>51</v>
      </c>
      <c r="AO233" t="s">
        <v>51</v>
      </c>
      <c r="AP233" t="s">
        <v>51</v>
      </c>
      <c r="AQ233" t="s">
        <v>51</v>
      </c>
      <c r="AR233" t="s">
        <v>51</v>
      </c>
      <c r="AS233">
        <f t="shared" si="47"/>
        <v>4</v>
      </c>
      <c r="AT233">
        <f t="shared" si="48"/>
        <v>4</v>
      </c>
      <c r="AU233">
        <f t="shared" si="49"/>
        <v>4</v>
      </c>
      <c r="AV233">
        <f t="shared" si="50"/>
        <v>4</v>
      </c>
      <c r="AW233">
        <f t="shared" si="51"/>
        <v>4</v>
      </c>
      <c r="AX233">
        <f t="shared" si="52"/>
        <v>4</v>
      </c>
      <c r="AY233">
        <f t="shared" si="53"/>
        <v>4</v>
      </c>
      <c r="AZ233">
        <f t="shared" si="54"/>
        <v>4</v>
      </c>
      <c r="BA233">
        <f t="shared" si="55"/>
        <v>4</v>
      </c>
      <c r="BB233">
        <f t="shared" si="56"/>
        <v>9</v>
      </c>
      <c r="BC233">
        <f t="shared" si="57"/>
        <v>0</v>
      </c>
      <c r="BD233" t="str">
        <f t="shared" si="44"/>
        <v/>
      </c>
      <c r="BE233" t="str">
        <f t="shared" si="45"/>
        <v/>
      </c>
      <c r="BF233" t="str">
        <f t="shared" si="46"/>
        <v/>
      </c>
    </row>
    <row r="234" spans="1:58" hidden="1" x14ac:dyDescent="0.35">
      <c r="A234" t="s">
        <v>1228</v>
      </c>
      <c r="B234" s="10" t="s">
        <v>1229</v>
      </c>
      <c r="C234" t="s">
        <v>1301</v>
      </c>
      <c r="D234" t="s">
        <v>501</v>
      </c>
      <c r="E234">
        <v>892</v>
      </c>
      <c r="F234" t="s">
        <v>502</v>
      </c>
      <c r="G234">
        <v>11439</v>
      </c>
      <c r="H234">
        <v>892</v>
      </c>
      <c r="I234">
        <v>25</v>
      </c>
      <c r="J234" t="s">
        <v>51</v>
      </c>
      <c r="K234" t="s">
        <v>51</v>
      </c>
      <c r="L234" t="s">
        <v>51</v>
      </c>
      <c r="M234" t="s">
        <v>51</v>
      </c>
      <c r="N234" t="s">
        <v>51</v>
      </c>
      <c r="O234" t="s">
        <v>51</v>
      </c>
      <c r="P234" t="s">
        <v>51</v>
      </c>
      <c r="Q234" t="s">
        <v>51</v>
      </c>
      <c r="R234" t="s">
        <v>51</v>
      </c>
      <c r="S234" t="s">
        <v>51</v>
      </c>
      <c r="T234" t="s">
        <v>51</v>
      </c>
      <c r="U234" t="s">
        <v>51</v>
      </c>
      <c r="V234" t="s">
        <v>51</v>
      </c>
      <c r="W234" t="s">
        <v>51</v>
      </c>
      <c r="X234" t="s">
        <v>51</v>
      </c>
      <c r="Y234" t="s">
        <v>51</v>
      </c>
      <c r="Z234" t="s">
        <v>51</v>
      </c>
      <c r="AA234" t="s">
        <v>51</v>
      </c>
      <c r="AB234" t="s">
        <v>51</v>
      </c>
      <c r="AC234" t="s">
        <v>51</v>
      </c>
      <c r="AD234" t="s">
        <v>51</v>
      </c>
      <c r="AE234" t="s">
        <v>51</v>
      </c>
      <c r="AF234" t="s">
        <v>51</v>
      </c>
      <c r="AG234" t="s">
        <v>51</v>
      </c>
      <c r="AH234" t="s">
        <v>51</v>
      </c>
      <c r="AI234" t="s">
        <v>51</v>
      </c>
      <c r="AJ234" t="s">
        <v>51</v>
      </c>
      <c r="AK234" t="s">
        <v>51</v>
      </c>
      <c r="AL234" t="s">
        <v>51</v>
      </c>
      <c r="AM234" t="s">
        <v>51</v>
      </c>
      <c r="AN234" t="s">
        <v>51</v>
      </c>
      <c r="AO234" t="s">
        <v>51</v>
      </c>
      <c r="AP234" t="s">
        <v>51</v>
      </c>
      <c r="AQ234" t="s">
        <v>51</v>
      </c>
      <c r="AR234" t="s">
        <v>51</v>
      </c>
      <c r="AS234">
        <f t="shared" si="47"/>
        <v>4</v>
      </c>
      <c r="AT234">
        <f t="shared" si="48"/>
        <v>4</v>
      </c>
      <c r="AU234">
        <f t="shared" si="49"/>
        <v>4</v>
      </c>
      <c r="AV234">
        <f t="shared" si="50"/>
        <v>4</v>
      </c>
      <c r="AW234">
        <f t="shared" si="51"/>
        <v>4</v>
      </c>
      <c r="AX234">
        <f t="shared" si="52"/>
        <v>4</v>
      </c>
      <c r="AY234">
        <f t="shared" si="53"/>
        <v>4</v>
      </c>
      <c r="AZ234">
        <f t="shared" si="54"/>
        <v>4</v>
      </c>
      <c r="BA234">
        <f t="shared" si="55"/>
        <v>4</v>
      </c>
      <c r="BB234">
        <f t="shared" si="56"/>
        <v>9</v>
      </c>
      <c r="BC234">
        <f t="shared" si="57"/>
        <v>0</v>
      </c>
      <c r="BD234" t="str">
        <f t="shared" si="44"/>
        <v/>
      </c>
      <c r="BE234" t="str">
        <f t="shared" si="45"/>
        <v/>
      </c>
      <c r="BF234" t="str">
        <f t="shared" si="46"/>
        <v/>
      </c>
    </row>
    <row r="235" spans="1:58" x14ac:dyDescent="0.35">
      <c r="A235" t="s">
        <v>1302</v>
      </c>
      <c r="B235" s="10" t="s">
        <v>1303</v>
      </c>
      <c r="C235" t="s">
        <v>1304</v>
      </c>
      <c r="D235" t="s">
        <v>49</v>
      </c>
      <c r="E235">
        <v>419</v>
      </c>
      <c r="F235" t="s">
        <v>50</v>
      </c>
      <c r="G235">
        <v>11440</v>
      </c>
      <c r="H235">
        <v>419</v>
      </c>
      <c r="I235">
        <v>25</v>
      </c>
      <c r="J235" t="s">
        <v>51</v>
      </c>
      <c r="K235" t="s">
        <v>51</v>
      </c>
      <c r="L235" t="s">
        <v>51</v>
      </c>
      <c r="M235" t="s">
        <v>51</v>
      </c>
      <c r="N235" t="s">
        <v>51</v>
      </c>
      <c r="O235" t="s">
        <v>51</v>
      </c>
      <c r="P235" t="s">
        <v>51</v>
      </c>
      <c r="Q235" t="s">
        <v>51</v>
      </c>
      <c r="R235" t="s">
        <v>51</v>
      </c>
      <c r="S235" t="s">
        <v>51</v>
      </c>
      <c r="T235" t="s">
        <v>51</v>
      </c>
      <c r="U235" t="s">
        <v>51</v>
      </c>
      <c r="V235" t="s">
        <v>51</v>
      </c>
      <c r="W235" t="s">
        <v>1305</v>
      </c>
      <c r="X235" t="s">
        <v>1306</v>
      </c>
      <c r="Y235" t="s">
        <v>1306</v>
      </c>
      <c r="Z235" t="s">
        <v>1307</v>
      </c>
      <c r="AA235" t="s">
        <v>51</v>
      </c>
      <c r="AB235" t="s">
        <v>1308</v>
      </c>
      <c r="AC235" t="s">
        <v>51</v>
      </c>
      <c r="AD235" t="s">
        <v>51</v>
      </c>
      <c r="AE235" t="s">
        <v>1309</v>
      </c>
      <c r="AF235" t="s">
        <v>51</v>
      </c>
      <c r="AG235" t="s">
        <v>1310</v>
      </c>
      <c r="AH235" t="s">
        <v>51</v>
      </c>
      <c r="AI235">
        <v>3</v>
      </c>
      <c r="AJ235">
        <v>1</v>
      </c>
      <c r="AK235" t="s">
        <v>51</v>
      </c>
      <c r="AL235" t="s">
        <v>51</v>
      </c>
      <c r="AM235" t="s">
        <v>1310</v>
      </c>
      <c r="AN235" t="s">
        <v>51</v>
      </c>
      <c r="AO235" t="s">
        <v>51</v>
      </c>
      <c r="AP235">
        <v>40</v>
      </c>
      <c r="AQ235" t="s">
        <v>51</v>
      </c>
      <c r="AR235" t="s">
        <v>83</v>
      </c>
      <c r="AS235">
        <f t="shared" si="47"/>
        <v>4</v>
      </c>
      <c r="AT235">
        <f t="shared" si="48"/>
        <v>13</v>
      </c>
      <c r="AU235">
        <f t="shared" si="49"/>
        <v>21</v>
      </c>
      <c r="AV235">
        <f t="shared" si="50"/>
        <v>21</v>
      </c>
      <c r="AW235">
        <f t="shared" si="51"/>
        <v>8</v>
      </c>
      <c r="AX235">
        <f t="shared" si="52"/>
        <v>4</v>
      </c>
      <c r="AY235">
        <f t="shared" si="53"/>
        <v>17</v>
      </c>
      <c r="AZ235">
        <f t="shared" si="54"/>
        <v>4</v>
      </c>
      <c r="BA235">
        <f t="shared" si="55"/>
        <v>4</v>
      </c>
      <c r="BB235">
        <f t="shared" si="56"/>
        <v>4</v>
      </c>
      <c r="BC235">
        <f t="shared" si="57"/>
        <v>4</v>
      </c>
      <c r="BD235" t="str">
        <f t="shared" si="44"/>
        <v/>
      </c>
      <c r="BE235">
        <f t="shared" si="45"/>
        <v>7.4999999999999997E-2</v>
      </c>
      <c r="BF235">
        <f t="shared" si="46"/>
        <v>2.5000000000000001E-2</v>
      </c>
    </row>
    <row r="236" spans="1:58" x14ac:dyDescent="0.35">
      <c r="A236" t="s">
        <v>1311</v>
      </c>
      <c r="B236" s="10" t="s">
        <v>1312</v>
      </c>
      <c r="C236" t="s">
        <v>1313</v>
      </c>
      <c r="D236" t="s">
        <v>49</v>
      </c>
      <c r="E236">
        <v>88</v>
      </c>
      <c r="F236" t="s">
        <v>50</v>
      </c>
      <c r="G236">
        <v>11441</v>
      </c>
      <c r="H236">
        <v>88</v>
      </c>
      <c r="I236">
        <v>25</v>
      </c>
      <c r="J236" t="s">
        <v>51</v>
      </c>
      <c r="K236" t="s">
        <v>51</v>
      </c>
      <c r="L236" t="s">
        <v>51</v>
      </c>
      <c r="M236" t="s">
        <v>51</v>
      </c>
      <c r="N236" t="s">
        <v>51</v>
      </c>
      <c r="O236" t="s">
        <v>51</v>
      </c>
      <c r="P236" t="s">
        <v>51</v>
      </c>
      <c r="Q236" t="s">
        <v>51</v>
      </c>
      <c r="R236" t="s">
        <v>51</v>
      </c>
      <c r="S236" t="s">
        <v>51</v>
      </c>
      <c r="T236" t="s">
        <v>51</v>
      </c>
      <c r="U236" t="s">
        <v>51</v>
      </c>
      <c r="V236" t="s">
        <v>51</v>
      </c>
      <c r="W236" t="s">
        <v>1314</v>
      </c>
      <c r="X236" t="s">
        <v>1315</v>
      </c>
      <c r="Y236" t="s">
        <v>1316</v>
      </c>
      <c r="Z236" t="s">
        <v>1317</v>
      </c>
      <c r="AA236" t="s">
        <v>51</v>
      </c>
      <c r="AB236" t="s">
        <v>1318</v>
      </c>
      <c r="AC236" t="s">
        <v>1319</v>
      </c>
      <c r="AD236" t="s">
        <v>51</v>
      </c>
      <c r="AE236" t="s">
        <v>1320</v>
      </c>
      <c r="AF236" t="s">
        <v>1321</v>
      </c>
      <c r="AG236" t="s">
        <v>1322</v>
      </c>
      <c r="AH236">
        <v>3</v>
      </c>
      <c r="AI236">
        <v>13</v>
      </c>
      <c r="AJ236">
        <v>43</v>
      </c>
      <c r="AK236" t="s">
        <v>1323</v>
      </c>
      <c r="AL236" t="s">
        <v>51</v>
      </c>
      <c r="AM236" t="s">
        <v>1324</v>
      </c>
      <c r="AN236" t="s">
        <v>1325</v>
      </c>
      <c r="AO236" t="s">
        <v>1326</v>
      </c>
      <c r="AP236">
        <v>124</v>
      </c>
      <c r="AQ236" t="s">
        <v>1327</v>
      </c>
      <c r="AR236" t="s">
        <v>1328</v>
      </c>
      <c r="AS236">
        <f t="shared" si="47"/>
        <v>4</v>
      </c>
      <c r="AT236">
        <f t="shared" si="48"/>
        <v>77</v>
      </c>
      <c r="AU236">
        <f t="shared" si="49"/>
        <v>108</v>
      </c>
      <c r="AV236">
        <f t="shared" si="50"/>
        <v>65</v>
      </c>
      <c r="AW236">
        <f t="shared" si="51"/>
        <v>34</v>
      </c>
      <c r="AX236">
        <f t="shared" si="52"/>
        <v>4</v>
      </c>
      <c r="AY236">
        <f t="shared" si="53"/>
        <v>108</v>
      </c>
      <c r="AZ236">
        <f t="shared" si="54"/>
        <v>233</v>
      </c>
      <c r="BA236">
        <f t="shared" si="55"/>
        <v>4</v>
      </c>
      <c r="BB236">
        <f t="shared" si="56"/>
        <v>3</v>
      </c>
      <c r="BC236">
        <f t="shared" si="57"/>
        <v>59</v>
      </c>
      <c r="BD236">
        <f t="shared" si="44"/>
        <v>2.4193548387096774E-2</v>
      </c>
      <c r="BE236">
        <f t="shared" si="45"/>
        <v>0.10483870967741936</v>
      </c>
      <c r="BF236">
        <f t="shared" si="46"/>
        <v>0.34677419354838712</v>
      </c>
    </row>
    <row r="237" spans="1:58" hidden="1" x14ac:dyDescent="0.35">
      <c r="A237" t="s">
        <v>548</v>
      </c>
      <c r="B237" s="10" t="s">
        <v>549</v>
      </c>
      <c r="C237" t="s">
        <v>1329</v>
      </c>
      <c r="D237" t="s">
        <v>49</v>
      </c>
      <c r="E237">
        <v>59</v>
      </c>
      <c r="F237" t="s">
        <v>50</v>
      </c>
      <c r="G237">
        <v>11442</v>
      </c>
      <c r="H237">
        <v>59</v>
      </c>
      <c r="I237">
        <v>25</v>
      </c>
      <c r="J237" t="s">
        <v>51</v>
      </c>
      <c r="K237" t="s">
        <v>51</v>
      </c>
      <c r="L237" t="s">
        <v>51</v>
      </c>
      <c r="M237" t="s">
        <v>51</v>
      </c>
      <c r="N237" t="s">
        <v>51</v>
      </c>
      <c r="O237" t="s">
        <v>51</v>
      </c>
      <c r="P237" t="s">
        <v>51</v>
      </c>
      <c r="Q237" t="s">
        <v>51</v>
      </c>
      <c r="R237" t="s">
        <v>51</v>
      </c>
      <c r="S237" t="s">
        <v>51</v>
      </c>
      <c r="T237" t="s">
        <v>51</v>
      </c>
      <c r="U237" t="s">
        <v>51</v>
      </c>
      <c r="V237" t="s">
        <v>51</v>
      </c>
      <c r="W237" t="s">
        <v>51</v>
      </c>
      <c r="X237" t="s">
        <v>51</v>
      </c>
      <c r="Y237" t="s">
        <v>51</v>
      </c>
      <c r="Z237" t="s">
        <v>51</v>
      </c>
      <c r="AA237" t="s">
        <v>51</v>
      </c>
      <c r="AB237" t="s">
        <v>51</v>
      </c>
      <c r="AC237" t="s">
        <v>51</v>
      </c>
      <c r="AD237" t="s">
        <v>51</v>
      </c>
      <c r="AE237" t="s">
        <v>51</v>
      </c>
      <c r="AF237" t="s">
        <v>51</v>
      </c>
      <c r="AG237" t="s">
        <v>51</v>
      </c>
      <c r="AH237" t="s">
        <v>51</v>
      </c>
      <c r="AI237" t="s">
        <v>51</v>
      </c>
      <c r="AJ237" t="s">
        <v>51</v>
      </c>
      <c r="AK237" t="s">
        <v>51</v>
      </c>
      <c r="AL237" t="s">
        <v>51</v>
      </c>
      <c r="AM237" t="s">
        <v>51</v>
      </c>
      <c r="AN237" t="s">
        <v>51</v>
      </c>
      <c r="AO237" t="s">
        <v>51</v>
      </c>
      <c r="AP237">
        <v>189</v>
      </c>
      <c r="AQ237" t="s">
        <v>51</v>
      </c>
      <c r="AR237" t="s">
        <v>51</v>
      </c>
      <c r="AS237">
        <f t="shared" si="47"/>
        <v>4</v>
      </c>
      <c r="AT237">
        <f t="shared" si="48"/>
        <v>4</v>
      </c>
      <c r="AU237">
        <f t="shared" si="49"/>
        <v>4</v>
      </c>
      <c r="AV237">
        <f t="shared" si="50"/>
        <v>4</v>
      </c>
      <c r="AW237">
        <f t="shared" si="51"/>
        <v>4</v>
      </c>
      <c r="AX237">
        <f t="shared" si="52"/>
        <v>4</v>
      </c>
      <c r="AY237">
        <f t="shared" si="53"/>
        <v>4</v>
      </c>
      <c r="AZ237">
        <f t="shared" si="54"/>
        <v>4</v>
      </c>
      <c r="BA237">
        <f t="shared" si="55"/>
        <v>4</v>
      </c>
      <c r="BB237">
        <f t="shared" si="56"/>
        <v>9</v>
      </c>
      <c r="BC237">
        <f t="shared" si="57"/>
        <v>0</v>
      </c>
      <c r="BD237" t="str">
        <f t="shared" si="44"/>
        <v/>
      </c>
      <c r="BE237" t="str">
        <f t="shared" si="45"/>
        <v/>
      </c>
      <c r="BF237" t="str">
        <f t="shared" si="46"/>
        <v/>
      </c>
    </row>
    <row r="238" spans="1:58" x14ac:dyDescent="0.35">
      <c r="A238" t="s">
        <v>1139</v>
      </c>
      <c r="B238" s="10" t="s">
        <v>1140</v>
      </c>
      <c r="C238" t="s">
        <v>1330</v>
      </c>
      <c r="D238" t="s">
        <v>49</v>
      </c>
      <c r="E238">
        <v>85</v>
      </c>
      <c r="F238" t="s">
        <v>50</v>
      </c>
      <c r="G238">
        <v>11443</v>
      </c>
      <c r="H238">
        <v>85</v>
      </c>
      <c r="I238">
        <v>25</v>
      </c>
      <c r="J238" t="s">
        <v>51</v>
      </c>
      <c r="K238" t="s">
        <v>51</v>
      </c>
      <c r="L238" t="s">
        <v>51</v>
      </c>
      <c r="M238" t="s">
        <v>51</v>
      </c>
      <c r="N238" t="s">
        <v>51</v>
      </c>
      <c r="O238" t="s">
        <v>51</v>
      </c>
      <c r="P238" t="s">
        <v>51</v>
      </c>
      <c r="Q238" t="s">
        <v>51</v>
      </c>
      <c r="R238" t="s">
        <v>51</v>
      </c>
      <c r="S238" t="s">
        <v>51</v>
      </c>
      <c r="T238" t="s">
        <v>51</v>
      </c>
      <c r="U238" t="s">
        <v>51</v>
      </c>
      <c r="V238" t="s">
        <v>1331</v>
      </c>
      <c r="W238" t="s">
        <v>1332</v>
      </c>
      <c r="X238" t="s">
        <v>1333</v>
      </c>
      <c r="Y238" t="s">
        <v>1334</v>
      </c>
      <c r="Z238" t="s">
        <v>1335</v>
      </c>
      <c r="AA238" t="s">
        <v>1336</v>
      </c>
      <c r="AB238" t="s">
        <v>1337</v>
      </c>
      <c r="AC238" t="s">
        <v>1338</v>
      </c>
      <c r="AD238" t="s">
        <v>1339</v>
      </c>
      <c r="AE238" t="s">
        <v>51</v>
      </c>
      <c r="AF238" t="s">
        <v>1340</v>
      </c>
      <c r="AG238" t="s">
        <v>1341</v>
      </c>
      <c r="AH238">
        <v>5</v>
      </c>
      <c r="AI238">
        <v>8</v>
      </c>
      <c r="AJ238">
        <v>25</v>
      </c>
      <c r="AK238" t="s">
        <v>1342</v>
      </c>
      <c r="AL238" t="s">
        <v>51</v>
      </c>
      <c r="AM238" t="s">
        <v>1343</v>
      </c>
      <c r="AN238" t="s">
        <v>1344</v>
      </c>
      <c r="AO238" t="s">
        <v>1345</v>
      </c>
      <c r="AP238">
        <v>166</v>
      </c>
      <c r="AQ238" t="s">
        <v>1346</v>
      </c>
      <c r="AR238" t="s">
        <v>1347</v>
      </c>
      <c r="AS238">
        <f t="shared" si="47"/>
        <v>194</v>
      </c>
      <c r="AT238">
        <f t="shared" si="48"/>
        <v>227</v>
      </c>
      <c r="AU238">
        <f t="shared" si="49"/>
        <v>255</v>
      </c>
      <c r="AV238">
        <f t="shared" si="50"/>
        <v>255</v>
      </c>
      <c r="AW238">
        <f t="shared" si="51"/>
        <v>246</v>
      </c>
      <c r="AX238">
        <f t="shared" si="52"/>
        <v>68</v>
      </c>
      <c r="AY238">
        <f t="shared" si="53"/>
        <v>187</v>
      </c>
      <c r="AZ238">
        <f t="shared" si="54"/>
        <v>255</v>
      </c>
      <c r="BA238">
        <f t="shared" si="55"/>
        <v>192</v>
      </c>
      <c r="BB238">
        <f t="shared" si="56"/>
        <v>0</v>
      </c>
      <c r="BC238">
        <f t="shared" si="57"/>
        <v>38</v>
      </c>
      <c r="BD238">
        <f t="shared" si="44"/>
        <v>3.0120481927710843E-2</v>
      </c>
      <c r="BE238">
        <f t="shared" si="45"/>
        <v>4.8192771084337352E-2</v>
      </c>
      <c r="BF238">
        <f t="shared" si="46"/>
        <v>0.15060240963855423</v>
      </c>
    </row>
    <row r="239" spans="1:58" x14ac:dyDescent="0.35">
      <c r="A239" t="s">
        <v>1348</v>
      </c>
      <c r="B239" s="10" t="s">
        <v>1349</v>
      </c>
      <c r="C239" t="s">
        <v>1350</v>
      </c>
      <c r="D239" t="s">
        <v>49</v>
      </c>
      <c r="E239">
        <v>314</v>
      </c>
      <c r="F239" t="s">
        <v>50</v>
      </c>
      <c r="G239">
        <v>11444</v>
      </c>
      <c r="H239">
        <v>314</v>
      </c>
      <c r="I239">
        <v>25</v>
      </c>
      <c r="J239" t="s">
        <v>51</v>
      </c>
      <c r="K239" t="s">
        <v>51</v>
      </c>
      <c r="L239" t="s">
        <v>51</v>
      </c>
      <c r="M239" t="s">
        <v>51</v>
      </c>
      <c r="N239" t="s">
        <v>51</v>
      </c>
      <c r="O239" t="s">
        <v>51</v>
      </c>
      <c r="P239" t="s">
        <v>51</v>
      </c>
      <c r="Q239" t="s">
        <v>51</v>
      </c>
      <c r="R239" t="s">
        <v>51</v>
      </c>
      <c r="S239" t="s">
        <v>51</v>
      </c>
      <c r="T239" t="s">
        <v>51</v>
      </c>
      <c r="U239" t="s">
        <v>51</v>
      </c>
      <c r="V239" t="s">
        <v>51</v>
      </c>
      <c r="W239" t="s">
        <v>51</v>
      </c>
      <c r="X239" t="s">
        <v>51</v>
      </c>
      <c r="Y239" t="s">
        <v>51</v>
      </c>
      <c r="Z239" t="s">
        <v>51</v>
      </c>
      <c r="AA239" t="s">
        <v>51</v>
      </c>
      <c r="AB239" t="s">
        <v>51</v>
      </c>
      <c r="AC239" t="s">
        <v>569</v>
      </c>
      <c r="AD239" t="s">
        <v>51</v>
      </c>
      <c r="AE239" t="s">
        <v>51</v>
      </c>
      <c r="AF239" t="s">
        <v>1351</v>
      </c>
      <c r="AG239" t="s">
        <v>1352</v>
      </c>
      <c r="AH239">
        <v>1</v>
      </c>
      <c r="AI239">
        <v>2</v>
      </c>
      <c r="AJ239">
        <v>28</v>
      </c>
      <c r="AK239" t="s">
        <v>51</v>
      </c>
      <c r="AL239" t="s">
        <v>51</v>
      </c>
      <c r="AM239" t="s">
        <v>1353</v>
      </c>
      <c r="AN239" t="s">
        <v>51</v>
      </c>
      <c r="AO239" t="s">
        <v>1354</v>
      </c>
      <c r="AP239">
        <v>259</v>
      </c>
      <c r="AQ239" t="s">
        <v>51</v>
      </c>
      <c r="AR239" t="s">
        <v>51</v>
      </c>
      <c r="AS239">
        <f t="shared" si="47"/>
        <v>4</v>
      </c>
      <c r="AT239">
        <f t="shared" si="48"/>
        <v>4</v>
      </c>
      <c r="AU239">
        <f t="shared" si="49"/>
        <v>4</v>
      </c>
      <c r="AV239">
        <f t="shared" si="50"/>
        <v>4</v>
      </c>
      <c r="AW239">
        <f t="shared" si="51"/>
        <v>4</v>
      </c>
      <c r="AX239">
        <f t="shared" si="52"/>
        <v>4</v>
      </c>
      <c r="AY239">
        <f t="shared" si="53"/>
        <v>4</v>
      </c>
      <c r="AZ239">
        <f t="shared" si="54"/>
        <v>6</v>
      </c>
      <c r="BA239">
        <f t="shared" si="55"/>
        <v>4</v>
      </c>
      <c r="BB239">
        <f t="shared" si="56"/>
        <v>8</v>
      </c>
      <c r="BC239">
        <f t="shared" si="57"/>
        <v>31</v>
      </c>
      <c r="BD239">
        <f t="shared" si="44"/>
        <v>3.8610038610038611E-3</v>
      </c>
      <c r="BE239">
        <f t="shared" si="45"/>
        <v>7.7220077220077222E-3</v>
      </c>
      <c r="BF239">
        <f t="shared" si="46"/>
        <v>0.10810810810810811</v>
      </c>
    </row>
    <row r="240" spans="1:58" hidden="1" x14ac:dyDescent="0.35">
      <c r="A240" t="s">
        <v>469</v>
      </c>
      <c r="B240" s="10" t="s">
        <v>470</v>
      </c>
      <c r="C240" t="s">
        <v>1355</v>
      </c>
      <c r="D240" t="s">
        <v>49</v>
      </c>
      <c r="E240">
        <v>115</v>
      </c>
      <c r="F240" t="s">
        <v>50</v>
      </c>
      <c r="G240">
        <v>11445</v>
      </c>
      <c r="H240">
        <v>115</v>
      </c>
      <c r="I240">
        <v>25</v>
      </c>
      <c r="J240" t="s">
        <v>51</v>
      </c>
      <c r="K240" t="s">
        <v>51</v>
      </c>
      <c r="L240" t="s">
        <v>51</v>
      </c>
      <c r="M240" t="s">
        <v>51</v>
      </c>
      <c r="N240" t="s">
        <v>51</v>
      </c>
      <c r="O240" t="s">
        <v>51</v>
      </c>
      <c r="P240" t="s">
        <v>51</v>
      </c>
      <c r="Q240" t="s">
        <v>51</v>
      </c>
      <c r="R240" t="s">
        <v>51</v>
      </c>
      <c r="S240" t="s">
        <v>51</v>
      </c>
      <c r="T240" t="s">
        <v>51</v>
      </c>
      <c r="U240" t="s">
        <v>51</v>
      </c>
      <c r="V240" t="s">
        <v>51</v>
      </c>
      <c r="W240" t="s">
        <v>51</v>
      </c>
      <c r="X240" t="s">
        <v>51</v>
      </c>
      <c r="Y240" t="s">
        <v>51</v>
      </c>
      <c r="Z240" t="s">
        <v>51</v>
      </c>
      <c r="AA240" t="s">
        <v>51</v>
      </c>
      <c r="AB240" t="s">
        <v>51</v>
      </c>
      <c r="AC240" t="s">
        <v>51</v>
      </c>
      <c r="AD240" t="s">
        <v>51</v>
      </c>
      <c r="AE240" t="s">
        <v>51</v>
      </c>
      <c r="AF240" t="s">
        <v>51</v>
      </c>
      <c r="AG240" t="s">
        <v>51</v>
      </c>
      <c r="AH240" t="s">
        <v>51</v>
      </c>
      <c r="AI240" t="s">
        <v>51</v>
      </c>
      <c r="AJ240" t="s">
        <v>51</v>
      </c>
      <c r="AK240" t="s">
        <v>51</v>
      </c>
      <c r="AL240" t="s">
        <v>51</v>
      </c>
      <c r="AM240" t="s">
        <v>51</v>
      </c>
      <c r="AN240" t="s">
        <v>51</v>
      </c>
      <c r="AO240" t="s">
        <v>51</v>
      </c>
      <c r="AP240" t="s">
        <v>51</v>
      </c>
      <c r="AQ240" t="s">
        <v>51</v>
      </c>
      <c r="AR240" t="s">
        <v>51</v>
      </c>
      <c r="AS240">
        <f t="shared" si="47"/>
        <v>4</v>
      </c>
      <c r="AT240">
        <f t="shared" si="48"/>
        <v>4</v>
      </c>
      <c r="AU240">
        <f t="shared" si="49"/>
        <v>4</v>
      </c>
      <c r="AV240">
        <f t="shared" si="50"/>
        <v>4</v>
      </c>
      <c r="AW240">
        <f t="shared" si="51"/>
        <v>4</v>
      </c>
      <c r="AX240">
        <f t="shared" si="52"/>
        <v>4</v>
      </c>
      <c r="AY240">
        <f t="shared" si="53"/>
        <v>4</v>
      </c>
      <c r="AZ240">
        <f t="shared" si="54"/>
        <v>4</v>
      </c>
      <c r="BA240">
        <f t="shared" si="55"/>
        <v>4</v>
      </c>
      <c r="BB240">
        <f t="shared" si="56"/>
        <v>9</v>
      </c>
      <c r="BC240">
        <f t="shared" si="57"/>
        <v>0</v>
      </c>
      <c r="BD240" t="str">
        <f t="shared" si="44"/>
        <v/>
      </c>
      <c r="BE240" t="str">
        <f t="shared" si="45"/>
        <v/>
      </c>
      <c r="BF240" t="str">
        <f t="shared" si="46"/>
        <v/>
      </c>
    </row>
    <row r="241" spans="1:58" x14ac:dyDescent="0.35">
      <c r="A241" t="s">
        <v>1356</v>
      </c>
      <c r="B241" s="10" t="s">
        <v>1357</v>
      </c>
      <c r="C241" t="s">
        <v>1358</v>
      </c>
      <c r="D241" t="s">
        <v>49</v>
      </c>
      <c r="E241">
        <v>323</v>
      </c>
      <c r="F241" t="s">
        <v>50</v>
      </c>
      <c r="G241">
        <v>11446</v>
      </c>
      <c r="H241">
        <v>323</v>
      </c>
      <c r="I241">
        <v>25</v>
      </c>
      <c r="J241" t="s">
        <v>51</v>
      </c>
      <c r="K241" t="s">
        <v>51</v>
      </c>
      <c r="L241" t="s">
        <v>51</v>
      </c>
      <c r="M241" t="s">
        <v>51</v>
      </c>
      <c r="N241" t="s">
        <v>51</v>
      </c>
      <c r="O241" t="s">
        <v>51</v>
      </c>
      <c r="P241" t="s">
        <v>51</v>
      </c>
      <c r="Q241" t="s">
        <v>51</v>
      </c>
      <c r="R241" t="s">
        <v>51</v>
      </c>
      <c r="S241" t="s">
        <v>51</v>
      </c>
      <c r="T241" t="s">
        <v>51</v>
      </c>
      <c r="U241" t="s">
        <v>51</v>
      </c>
      <c r="V241" t="s">
        <v>157</v>
      </c>
      <c r="W241" t="s">
        <v>1359</v>
      </c>
      <c r="X241" t="s">
        <v>51</v>
      </c>
      <c r="Y241" t="s">
        <v>51</v>
      </c>
      <c r="Z241" t="s">
        <v>1360</v>
      </c>
      <c r="AA241" t="s">
        <v>1361</v>
      </c>
      <c r="AB241" t="s">
        <v>1362</v>
      </c>
      <c r="AC241" t="s">
        <v>1363</v>
      </c>
      <c r="AD241" t="s">
        <v>51</v>
      </c>
      <c r="AE241" t="s">
        <v>1364</v>
      </c>
      <c r="AF241" t="s">
        <v>1365</v>
      </c>
      <c r="AG241" t="s">
        <v>1366</v>
      </c>
      <c r="AH241">
        <v>2</v>
      </c>
      <c r="AI241">
        <v>25</v>
      </c>
      <c r="AJ241">
        <v>20</v>
      </c>
      <c r="AK241" t="s">
        <v>1367</v>
      </c>
      <c r="AL241" t="s">
        <v>51</v>
      </c>
      <c r="AM241" t="s">
        <v>1368</v>
      </c>
      <c r="AN241" t="s">
        <v>51</v>
      </c>
      <c r="AO241" t="s">
        <v>1369</v>
      </c>
      <c r="AP241">
        <v>51</v>
      </c>
      <c r="AQ241" t="s">
        <v>1370</v>
      </c>
      <c r="AR241" t="s">
        <v>1371</v>
      </c>
      <c r="AS241">
        <f t="shared" si="47"/>
        <v>2</v>
      </c>
      <c r="AT241">
        <f t="shared" si="48"/>
        <v>243</v>
      </c>
      <c r="AU241">
        <f t="shared" si="49"/>
        <v>4</v>
      </c>
      <c r="AV241">
        <f t="shared" si="50"/>
        <v>4</v>
      </c>
      <c r="AW241">
        <f t="shared" si="51"/>
        <v>252</v>
      </c>
      <c r="AX241">
        <f t="shared" si="52"/>
        <v>228</v>
      </c>
      <c r="AY241">
        <f t="shared" si="53"/>
        <v>147</v>
      </c>
      <c r="AZ241">
        <f t="shared" si="54"/>
        <v>160</v>
      </c>
      <c r="BA241">
        <f t="shared" si="55"/>
        <v>4</v>
      </c>
      <c r="BB241">
        <f t="shared" si="56"/>
        <v>3</v>
      </c>
      <c r="BC241">
        <f t="shared" si="57"/>
        <v>47</v>
      </c>
      <c r="BD241">
        <f t="shared" si="44"/>
        <v>3.9215686274509803E-2</v>
      </c>
      <c r="BE241">
        <f t="shared" si="45"/>
        <v>0.49019607843137253</v>
      </c>
      <c r="BF241">
        <f t="shared" si="46"/>
        <v>0.39215686274509803</v>
      </c>
    </row>
    <row r="242" spans="1:58" hidden="1" x14ac:dyDescent="0.35">
      <c r="A242" t="s">
        <v>1372</v>
      </c>
      <c r="B242" s="10" t="s">
        <v>1373</v>
      </c>
      <c r="C242" t="s">
        <v>1374</v>
      </c>
      <c r="D242" t="s">
        <v>49</v>
      </c>
      <c r="E242">
        <v>342</v>
      </c>
      <c r="F242" t="s">
        <v>50</v>
      </c>
      <c r="G242">
        <v>11447</v>
      </c>
      <c r="H242">
        <v>342</v>
      </c>
      <c r="I242">
        <v>25</v>
      </c>
      <c r="J242" t="s">
        <v>51</v>
      </c>
      <c r="K242" t="s">
        <v>51</v>
      </c>
      <c r="L242" t="s">
        <v>51</v>
      </c>
      <c r="M242" t="s">
        <v>51</v>
      </c>
      <c r="N242" t="s">
        <v>51</v>
      </c>
      <c r="O242" t="s">
        <v>51</v>
      </c>
      <c r="P242" t="s">
        <v>51</v>
      </c>
      <c r="Q242" t="s">
        <v>51</v>
      </c>
      <c r="R242" t="s">
        <v>51</v>
      </c>
      <c r="S242" t="s">
        <v>51</v>
      </c>
      <c r="T242" t="s">
        <v>51</v>
      </c>
      <c r="U242" t="s">
        <v>51</v>
      </c>
      <c r="V242" t="s">
        <v>51</v>
      </c>
      <c r="W242" t="s">
        <v>51</v>
      </c>
      <c r="X242" t="s">
        <v>51</v>
      </c>
      <c r="Y242" t="s">
        <v>51</v>
      </c>
      <c r="Z242" t="s">
        <v>51</v>
      </c>
      <c r="AA242" t="s">
        <v>51</v>
      </c>
      <c r="AB242" t="s">
        <v>51</v>
      </c>
      <c r="AC242" t="s">
        <v>51</v>
      </c>
      <c r="AD242" t="s">
        <v>51</v>
      </c>
      <c r="AE242" t="s">
        <v>51</v>
      </c>
      <c r="AF242" t="s">
        <v>51</v>
      </c>
      <c r="AG242" t="s">
        <v>51</v>
      </c>
      <c r="AH242" t="s">
        <v>51</v>
      </c>
      <c r="AI242" t="s">
        <v>51</v>
      </c>
      <c r="AJ242" t="s">
        <v>51</v>
      </c>
      <c r="AK242" t="s">
        <v>51</v>
      </c>
      <c r="AL242" t="s">
        <v>51</v>
      </c>
      <c r="AM242" t="s">
        <v>51</v>
      </c>
      <c r="AN242" t="s">
        <v>51</v>
      </c>
      <c r="AO242" t="s">
        <v>51</v>
      </c>
      <c r="AP242" t="s">
        <v>51</v>
      </c>
      <c r="AQ242" t="s">
        <v>51</v>
      </c>
      <c r="AR242" t="s">
        <v>51</v>
      </c>
      <c r="AS242">
        <f t="shared" si="47"/>
        <v>4</v>
      </c>
      <c r="AT242">
        <f t="shared" si="48"/>
        <v>4</v>
      </c>
      <c r="AU242">
        <f t="shared" si="49"/>
        <v>4</v>
      </c>
      <c r="AV242">
        <f t="shared" si="50"/>
        <v>4</v>
      </c>
      <c r="AW242">
        <f t="shared" si="51"/>
        <v>4</v>
      </c>
      <c r="AX242">
        <f t="shared" si="52"/>
        <v>4</v>
      </c>
      <c r="AY242">
        <f t="shared" si="53"/>
        <v>4</v>
      </c>
      <c r="AZ242">
        <f t="shared" si="54"/>
        <v>4</v>
      </c>
      <c r="BA242">
        <f t="shared" si="55"/>
        <v>4</v>
      </c>
      <c r="BB242">
        <f t="shared" si="56"/>
        <v>9</v>
      </c>
      <c r="BC242">
        <f t="shared" si="57"/>
        <v>0</v>
      </c>
      <c r="BD242" t="str">
        <f t="shared" si="44"/>
        <v/>
      </c>
      <c r="BE242" t="str">
        <f t="shared" si="45"/>
        <v/>
      </c>
      <c r="BF242" t="str">
        <f t="shared" si="46"/>
        <v/>
      </c>
    </row>
    <row r="243" spans="1:58" hidden="1" x14ac:dyDescent="0.35">
      <c r="A243" t="s">
        <v>357</v>
      </c>
      <c r="B243" s="10" t="s">
        <v>358</v>
      </c>
      <c r="C243" t="s">
        <v>1375</v>
      </c>
      <c r="D243" t="s">
        <v>501</v>
      </c>
      <c r="E243">
        <v>738</v>
      </c>
      <c r="F243" t="s">
        <v>502</v>
      </c>
      <c r="G243">
        <v>11448</v>
      </c>
      <c r="H243">
        <v>738</v>
      </c>
      <c r="I243">
        <v>25</v>
      </c>
      <c r="J243" t="s">
        <v>51</v>
      </c>
      <c r="K243" t="s">
        <v>51</v>
      </c>
      <c r="L243" t="s">
        <v>51</v>
      </c>
      <c r="M243" t="s">
        <v>51</v>
      </c>
      <c r="N243" t="s">
        <v>51</v>
      </c>
      <c r="O243" t="s">
        <v>51</v>
      </c>
      <c r="P243" t="s">
        <v>51</v>
      </c>
      <c r="Q243" t="s">
        <v>51</v>
      </c>
      <c r="R243" t="s">
        <v>51</v>
      </c>
      <c r="S243" t="s">
        <v>51</v>
      </c>
      <c r="T243" t="s">
        <v>51</v>
      </c>
      <c r="U243" t="s">
        <v>51</v>
      </c>
      <c r="V243" t="s">
        <v>51</v>
      </c>
      <c r="W243" t="s">
        <v>51</v>
      </c>
      <c r="X243" t="s">
        <v>51</v>
      </c>
      <c r="Y243" t="s">
        <v>51</v>
      </c>
      <c r="Z243" t="s">
        <v>51</v>
      </c>
      <c r="AA243" t="s">
        <v>51</v>
      </c>
      <c r="AB243" t="s">
        <v>51</v>
      </c>
      <c r="AC243" t="s">
        <v>51</v>
      </c>
      <c r="AD243" t="s">
        <v>51</v>
      </c>
      <c r="AE243" t="s">
        <v>51</v>
      </c>
      <c r="AF243" t="s">
        <v>51</v>
      </c>
      <c r="AG243" t="s">
        <v>51</v>
      </c>
      <c r="AH243" t="s">
        <v>51</v>
      </c>
      <c r="AI243" t="s">
        <v>51</v>
      </c>
      <c r="AJ243" t="s">
        <v>51</v>
      </c>
      <c r="AK243" t="s">
        <v>51</v>
      </c>
      <c r="AL243" t="s">
        <v>51</v>
      </c>
      <c r="AM243" t="s">
        <v>51</v>
      </c>
      <c r="AN243" t="s">
        <v>51</v>
      </c>
      <c r="AO243" t="s">
        <v>51</v>
      </c>
      <c r="AP243" t="s">
        <v>51</v>
      </c>
      <c r="AQ243" t="s">
        <v>51</v>
      </c>
      <c r="AR243" t="s">
        <v>51</v>
      </c>
      <c r="AS243">
        <f t="shared" si="47"/>
        <v>4</v>
      </c>
      <c r="AT243">
        <f t="shared" si="48"/>
        <v>4</v>
      </c>
      <c r="AU243">
        <f t="shared" si="49"/>
        <v>4</v>
      </c>
      <c r="AV243">
        <f t="shared" si="50"/>
        <v>4</v>
      </c>
      <c r="AW243">
        <f t="shared" si="51"/>
        <v>4</v>
      </c>
      <c r="AX243">
        <f t="shared" si="52"/>
        <v>4</v>
      </c>
      <c r="AY243">
        <f t="shared" si="53"/>
        <v>4</v>
      </c>
      <c r="AZ243">
        <f t="shared" si="54"/>
        <v>4</v>
      </c>
      <c r="BA243">
        <f t="shared" si="55"/>
        <v>4</v>
      </c>
      <c r="BB243">
        <f t="shared" si="56"/>
        <v>9</v>
      </c>
      <c r="BC243">
        <f t="shared" si="57"/>
        <v>0</v>
      </c>
      <c r="BD243" t="str">
        <f t="shared" si="44"/>
        <v/>
      </c>
      <c r="BE243" t="str">
        <f t="shared" si="45"/>
        <v/>
      </c>
      <c r="BF243" t="str">
        <f t="shared" si="46"/>
        <v/>
      </c>
    </row>
    <row r="244" spans="1:58" hidden="1" x14ac:dyDescent="0.35">
      <c r="A244" t="s">
        <v>184</v>
      </c>
      <c r="B244" s="10" t="s">
        <v>185</v>
      </c>
      <c r="C244" t="s">
        <v>1376</v>
      </c>
      <c r="D244" t="s">
        <v>501</v>
      </c>
      <c r="E244">
        <v>669</v>
      </c>
      <c r="F244" t="s">
        <v>502</v>
      </c>
      <c r="G244">
        <v>11449</v>
      </c>
      <c r="H244">
        <v>669</v>
      </c>
      <c r="I244">
        <v>25</v>
      </c>
      <c r="J244" t="s">
        <v>51</v>
      </c>
      <c r="K244" t="s">
        <v>51</v>
      </c>
      <c r="L244" t="s">
        <v>51</v>
      </c>
      <c r="M244" t="s">
        <v>51</v>
      </c>
      <c r="N244" t="s">
        <v>51</v>
      </c>
      <c r="O244" t="s">
        <v>51</v>
      </c>
      <c r="P244" t="s">
        <v>51</v>
      </c>
      <c r="Q244" t="s">
        <v>51</v>
      </c>
      <c r="R244" t="s">
        <v>51</v>
      </c>
      <c r="S244" t="s">
        <v>51</v>
      </c>
      <c r="T244" t="s">
        <v>51</v>
      </c>
      <c r="U244" t="s">
        <v>51</v>
      </c>
      <c r="V244" t="s">
        <v>51</v>
      </c>
      <c r="W244" t="s">
        <v>51</v>
      </c>
      <c r="X244" t="s">
        <v>51</v>
      </c>
      <c r="Y244" t="s">
        <v>51</v>
      </c>
      <c r="Z244" t="s">
        <v>51</v>
      </c>
      <c r="AA244" t="s">
        <v>51</v>
      </c>
      <c r="AB244" t="s">
        <v>51</v>
      </c>
      <c r="AC244" t="s">
        <v>51</v>
      </c>
      <c r="AD244" t="s">
        <v>51</v>
      </c>
      <c r="AE244" t="s">
        <v>51</v>
      </c>
      <c r="AF244" t="s">
        <v>51</v>
      </c>
      <c r="AG244" t="s">
        <v>51</v>
      </c>
      <c r="AH244" t="s">
        <v>51</v>
      </c>
      <c r="AI244" t="s">
        <v>51</v>
      </c>
      <c r="AJ244" t="s">
        <v>51</v>
      </c>
      <c r="AK244" t="s">
        <v>51</v>
      </c>
      <c r="AL244" t="s">
        <v>51</v>
      </c>
      <c r="AM244" t="s">
        <v>51</v>
      </c>
      <c r="AN244" t="s">
        <v>51</v>
      </c>
      <c r="AO244" t="s">
        <v>51</v>
      </c>
      <c r="AP244" t="s">
        <v>51</v>
      </c>
      <c r="AQ244" t="s">
        <v>51</v>
      </c>
      <c r="AR244" t="s">
        <v>51</v>
      </c>
      <c r="AS244">
        <f t="shared" si="47"/>
        <v>4</v>
      </c>
      <c r="AT244">
        <f t="shared" si="48"/>
        <v>4</v>
      </c>
      <c r="AU244">
        <f t="shared" si="49"/>
        <v>4</v>
      </c>
      <c r="AV244">
        <f t="shared" si="50"/>
        <v>4</v>
      </c>
      <c r="AW244">
        <f t="shared" si="51"/>
        <v>4</v>
      </c>
      <c r="AX244">
        <f t="shared" si="52"/>
        <v>4</v>
      </c>
      <c r="AY244">
        <f t="shared" si="53"/>
        <v>4</v>
      </c>
      <c r="AZ244">
        <f t="shared" si="54"/>
        <v>4</v>
      </c>
      <c r="BA244">
        <f t="shared" si="55"/>
        <v>4</v>
      </c>
      <c r="BB244">
        <f t="shared" si="56"/>
        <v>9</v>
      </c>
      <c r="BC244">
        <f t="shared" si="57"/>
        <v>0</v>
      </c>
      <c r="BD244" t="str">
        <f t="shared" si="44"/>
        <v/>
      </c>
      <c r="BE244" t="str">
        <f t="shared" si="45"/>
        <v/>
      </c>
      <c r="BF244" t="str">
        <f t="shared" si="46"/>
        <v/>
      </c>
    </row>
    <row r="245" spans="1:58" hidden="1" x14ac:dyDescent="0.35">
      <c r="A245" t="s">
        <v>346</v>
      </c>
      <c r="B245" s="10" t="s">
        <v>347</v>
      </c>
      <c r="C245" t="s">
        <v>1377</v>
      </c>
      <c r="D245" t="s">
        <v>501</v>
      </c>
      <c r="E245">
        <v>656</v>
      </c>
      <c r="F245" t="s">
        <v>502</v>
      </c>
      <c r="G245">
        <v>11450</v>
      </c>
      <c r="H245">
        <v>656</v>
      </c>
      <c r="I245">
        <v>25</v>
      </c>
      <c r="J245" t="s">
        <v>51</v>
      </c>
      <c r="K245" t="s">
        <v>51</v>
      </c>
      <c r="L245" t="s">
        <v>51</v>
      </c>
      <c r="M245" t="s">
        <v>51</v>
      </c>
      <c r="N245" t="s">
        <v>51</v>
      </c>
      <c r="O245" t="s">
        <v>51</v>
      </c>
      <c r="P245" t="s">
        <v>51</v>
      </c>
      <c r="Q245" t="s">
        <v>51</v>
      </c>
      <c r="R245" t="s">
        <v>51</v>
      </c>
      <c r="S245" t="s">
        <v>51</v>
      </c>
      <c r="T245" t="s">
        <v>51</v>
      </c>
      <c r="U245" t="s">
        <v>51</v>
      </c>
      <c r="V245" t="s">
        <v>51</v>
      </c>
      <c r="W245" t="s">
        <v>51</v>
      </c>
      <c r="X245" t="s">
        <v>51</v>
      </c>
      <c r="Y245" t="s">
        <v>51</v>
      </c>
      <c r="Z245" t="s">
        <v>51</v>
      </c>
      <c r="AA245" t="s">
        <v>51</v>
      </c>
      <c r="AB245" t="s">
        <v>51</v>
      </c>
      <c r="AC245" t="s">
        <v>51</v>
      </c>
      <c r="AD245" t="s">
        <v>51</v>
      </c>
      <c r="AE245" t="s">
        <v>51</v>
      </c>
      <c r="AF245" t="s">
        <v>51</v>
      </c>
      <c r="AG245" t="s">
        <v>51</v>
      </c>
      <c r="AH245" t="s">
        <v>51</v>
      </c>
      <c r="AI245" t="s">
        <v>51</v>
      </c>
      <c r="AJ245" t="s">
        <v>51</v>
      </c>
      <c r="AK245" t="s">
        <v>51</v>
      </c>
      <c r="AL245" t="s">
        <v>51</v>
      </c>
      <c r="AM245" t="s">
        <v>51</v>
      </c>
      <c r="AN245" t="s">
        <v>51</v>
      </c>
      <c r="AO245" t="s">
        <v>51</v>
      </c>
      <c r="AP245" t="s">
        <v>51</v>
      </c>
      <c r="AQ245" t="s">
        <v>51</v>
      </c>
      <c r="AR245" t="s">
        <v>51</v>
      </c>
      <c r="AS245">
        <f t="shared" si="47"/>
        <v>4</v>
      </c>
      <c r="AT245">
        <f t="shared" si="48"/>
        <v>4</v>
      </c>
      <c r="AU245">
        <f t="shared" si="49"/>
        <v>4</v>
      </c>
      <c r="AV245">
        <f t="shared" si="50"/>
        <v>4</v>
      </c>
      <c r="AW245">
        <f t="shared" si="51"/>
        <v>4</v>
      </c>
      <c r="AX245">
        <f t="shared" si="52"/>
        <v>4</v>
      </c>
      <c r="AY245">
        <f t="shared" si="53"/>
        <v>4</v>
      </c>
      <c r="AZ245">
        <f t="shared" si="54"/>
        <v>4</v>
      </c>
      <c r="BA245">
        <f t="shared" si="55"/>
        <v>4</v>
      </c>
      <c r="BB245">
        <f t="shared" si="56"/>
        <v>9</v>
      </c>
      <c r="BC245">
        <f t="shared" si="57"/>
        <v>0</v>
      </c>
      <c r="BD245" t="str">
        <f t="shared" si="44"/>
        <v/>
      </c>
      <c r="BE245" t="str">
        <f t="shared" si="45"/>
        <v/>
      </c>
      <c r="BF245" t="str">
        <f t="shared" si="46"/>
        <v/>
      </c>
    </row>
    <row r="246" spans="1:58" hidden="1" x14ac:dyDescent="0.35">
      <c r="A246" t="s">
        <v>369</v>
      </c>
      <c r="B246" s="10" t="s">
        <v>370</v>
      </c>
      <c r="C246" t="s">
        <v>1378</v>
      </c>
      <c r="D246" t="s">
        <v>501</v>
      </c>
      <c r="E246">
        <v>645</v>
      </c>
      <c r="F246" t="s">
        <v>502</v>
      </c>
      <c r="G246">
        <v>11451</v>
      </c>
      <c r="H246">
        <v>645</v>
      </c>
      <c r="I246">
        <v>25</v>
      </c>
      <c r="J246" t="s">
        <v>51</v>
      </c>
      <c r="K246" t="s">
        <v>51</v>
      </c>
      <c r="L246" t="s">
        <v>51</v>
      </c>
      <c r="M246" t="s">
        <v>51</v>
      </c>
      <c r="N246" t="s">
        <v>51</v>
      </c>
      <c r="O246" t="s">
        <v>51</v>
      </c>
      <c r="P246" t="s">
        <v>51</v>
      </c>
      <c r="Q246" t="s">
        <v>51</v>
      </c>
      <c r="R246" t="s">
        <v>51</v>
      </c>
      <c r="S246" t="s">
        <v>51</v>
      </c>
      <c r="T246" t="s">
        <v>51</v>
      </c>
      <c r="U246" t="s">
        <v>51</v>
      </c>
      <c r="V246" t="s">
        <v>51</v>
      </c>
      <c r="W246" t="s">
        <v>51</v>
      </c>
      <c r="X246" t="s">
        <v>51</v>
      </c>
      <c r="Y246" t="s">
        <v>51</v>
      </c>
      <c r="Z246" t="s">
        <v>51</v>
      </c>
      <c r="AA246" t="s">
        <v>51</v>
      </c>
      <c r="AB246" t="s">
        <v>51</v>
      </c>
      <c r="AC246" t="s">
        <v>51</v>
      </c>
      <c r="AD246" t="s">
        <v>51</v>
      </c>
      <c r="AE246" t="s">
        <v>51</v>
      </c>
      <c r="AF246" t="s">
        <v>51</v>
      </c>
      <c r="AG246" t="s">
        <v>1379</v>
      </c>
      <c r="AH246" t="s">
        <v>51</v>
      </c>
      <c r="AI246" t="s">
        <v>51</v>
      </c>
      <c r="AJ246" t="s">
        <v>51</v>
      </c>
      <c r="AK246" t="s">
        <v>51</v>
      </c>
      <c r="AL246" t="s">
        <v>51</v>
      </c>
      <c r="AM246" t="s">
        <v>51</v>
      </c>
      <c r="AN246" t="s">
        <v>51</v>
      </c>
      <c r="AO246" t="s">
        <v>51</v>
      </c>
      <c r="AP246" t="s">
        <v>51</v>
      </c>
      <c r="AQ246" t="s">
        <v>1380</v>
      </c>
      <c r="AR246" t="s">
        <v>255</v>
      </c>
      <c r="AS246">
        <f t="shared" si="47"/>
        <v>4</v>
      </c>
      <c r="AT246">
        <f t="shared" si="48"/>
        <v>4</v>
      </c>
      <c r="AU246">
        <f t="shared" si="49"/>
        <v>4</v>
      </c>
      <c r="AV246">
        <f t="shared" si="50"/>
        <v>4</v>
      </c>
      <c r="AW246">
        <f t="shared" si="51"/>
        <v>4</v>
      </c>
      <c r="AX246">
        <f t="shared" si="52"/>
        <v>4</v>
      </c>
      <c r="AY246">
        <f t="shared" si="53"/>
        <v>4</v>
      </c>
      <c r="AZ246">
        <f t="shared" si="54"/>
        <v>4</v>
      </c>
      <c r="BA246">
        <f t="shared" si="55"/>
        <v>4</v>
      </c>
      <c r="BB246">
        <f t="shared" si="56"/>
        <v>9</v>
      </c>
      <c r="BC246">
        <f t="shared" si="57"/>
        <v>0</v>
      </c>
      <c r="BD246" t="str">
        <f t="shared" si="44"/>
        <v/>
      </c>
      <c r="BE246" t="str">
        <f t="shared" si="45"/>
        <v/>
      </c>
      <c r="BF246" t="str">
        <f t="shared" si="46"/>
        <v/>
      </c>
    </row>
    <row r="247" spans="1:58" hidden="1" x14ac:dyDescent="0.35">
      <c r="A247" t="s">
        <v>528</v>
      </c>
      <c r="B247" s="10" t="s">
        <v>529</v>
      </c>
      <c r="C247" t="s">
        <v>1381</v>
      </c>
      <c r="D247" t="s">
        <v>501</v>
      </c>
      <c r="E247">
        <v>692</v>
      </c>
      <c r="F247" t="s">
        <v>502</v>
      </c>
      <c r="G247">
        <v>11452</v>
      </c>
      <c r="H247">
        <v>692</v>
      </c>
      <c r="I247">
        <v>25</v>
      </c>
      <c r="J247" t="s">
        <v>51</v>
      </c>
      <c r="K247" t="s">
        <v>51</v>
      </c>
      <c r="L247" t="s">
        <v>51</v>
      </c>
      <c r="M247" t="s">
        <v>51</v>
      </c>
      <c r="N247" t="s">
        <v>51</v>
      </c>
      <c r="O247" t="s">
        <v>51</v>
      </c>
      <c r="P247" t="s">
        <v>51</v>
      </c>
      <c r="Q247" t="s">
        <v>51</v>
      </c>
      <c r="R247" t="s">
        <v>51</v>
      </c>
      <c r="S247" t="s">
        <v>51</v>
      </c>
      <c r="T247" t="s">
        <v>51</v>
      </c>
      <c r="U247" t="s">
        <v>51</v>
      </c>
      <c r="V247" t="s">
        <v>51</v>
      </c>
      <c r="W247" t="s">
        <v>51</v>
      </c>
      <c r="X247" t="s">
        <v>51</v>
      </c>
      <c r="Y247" t="s">
        <v>51</v>
      </c>
      <c r="Z247" t="s">
        <v>51</v>
      </c>
      <c r="AA247" t="s">
        <v>51</v>
      </c>
      <c r="AB247" t="s">
        <v>51</v>
      </c>
      <c r="AC247" t="s">
        <v>51</v>
      </c>
      <c r="AD247" t="s">
        <v>51</v>
      </c>
      <c r="AE247" t="s">
        <v>51</v>
      </c>
      <c r="AF247" t="s">
        <v>51</v>
      </c>
      <c r="AG247" t="s">
        <v>51</v>
      </c>
      <c r="AH247" t="s">
        <v>51</v>
      </c>
      <c r="AI247" t="s">
        <v>51</v>
      </c>
      <c r="AJ247" t="s">
        <v>51</v>
      </c>
      <c r="AK247" t="s">
        <v>51</v>
      </c>
      <c r="AL247" t="s">
        <v>51</v>
      </c>
      <c r="AM247" t="s">
        <v>51</v>
      </c>
      <c r="AN247" t="s">
        <v>51</v>
      </c>
      <c r="AO247" t="s">
        <v>51</v>
      </c>
      <c r="AP247" t="s">
        <v>51</v>
      </c>
      <c r="AQ247" t="s">
        <v>51</v>
      </c>
      <c r="AR247" t="s">
        <v>51</v>
      </c>
      <c r="AS247">
        <f t="shared" si="47"/>
        <v>4</v>
      </c>
      <c r="AT247">
        <f t="shared" si="48"/>
        <v>4</v>
      </c>
      <c r="AU247">
        <f t="shared" si="49"/>
        <v>4</v>
      </c>
      <c r="AV247">
        <f t="shared" si="50"/>
        <v>4</v>
      </c>
      <c r="AW247">
        <f t="shared" si="51"/>
        <v>4</v>
      </c>
      <c r="AX247">
        <f t="shared" si="52"/>
        <v>4</v>
      </c>
      <c r="AY247">
        <f t="shared" si="53"/>
        <v>4</v>
      </c>
      <c r="AZ247">
        <f t="shared" si="54"/>
        <v>4</v>
      </c>
      <c r="BA247">
        <f t="shared" si="55"/>
        <v>4</v>
      </c>
      <c r="BB247">
        <f t="shared" si="56"/>
        <v>9</v>
      </c>
      <c r="BC247">
        <f t="shared" si="57"/>
        <v>0</v>
      </c>
      <c r="BD247" t="str">
        <f t="shared" si="44"/>
        <v/>
      </c>
      <c r="BE247" t="str">
        <f t="shared" si="45"/>
        <v/>
      </c>
      <c r="BF247" t="str">
        <f t="shared" si="46"/>
        <v/>
      </c>
    </row>
    <row r="248" spans="1:58" x14ac:dyDescent="0.35">
      <c r="A248" t="s">
        <v>164</v>
      </c>
      <c r="B248" s="10" t="s">
        <v>165</v>
      </c>
      <c r="C248" t="s">
        <v>1382</v>
      </c>
      <c r="D248" t="s">
        <v>501</v>
      </c>
      <c r="E248">
        <v>532</v>
      </c>
      <c r="F248" t="s">
        <v>502</v>
      </c>
      <c r="G248">
        <v>11453</v>
      </c>
      <c r="H248">
        <v>532</v>
      </c>
      <c r="I248">
        <v>25</v>
      </c>
      <c r="J248" t="s">
        <v>51</v>
      </c>
      <c r="K248" t="s">
        <v>51</v>
      </c>
      <c r="L248" t="s">
        <v>51</v>
      </c>
      <c r="M248" t="s">
        <v>51</v>
      </c>
      <c r="N248" t="s">
        <v>51</v>
      </c>
      <c r="O248" t="s">
        <v>51</v>
      </c>
      <c r="P248" t="s">
        <v>51</v>
      </c>
      <c r="Q248" t="s">
        <v>51</v>
      </c>
      <c r="R248" t="s">
        <v>51</v>
      </c>
      <c r="S248" t="s">
        <v>51</v>
      </c>
      <c r="T248" t="s">
        <v>51</v>
      </c>
      <c r="U248" t="s">
        <v>51</v>
      </c>
      <c r="V248" t="s">
        <v>1383</v>
      </c>
      <c r="W248" t="s">
        <v>1384</v>
      </c>
      <c r="X248" t="s">
        <v>1385</v>
      </c>
      <c r="Y248" t="s">
        <v>1386</v>
      </c>
      <c r="Z248" t="s">
        <v>1387</v>
      </c>
      <c r="AA248" t="s">
        <v>51</v>
      </c>
      <c r="AB248" t="s">
        <v>1388</v>
      </c>
      <c r="AC248" t="s">
        <v>51</v>
      </c>
      <c r="AD248" t="s">
        <v>51</v>
      </c>
      <c r="AE248" t="s">
        <v>1389</v>
      </c>
      <c r="AF248" t="s">
        <v>1390</v>
      </c>
      <c r="AG248" t="s">
        <v>1391</v>
      </c>
      <c r="AH248">
        <v>0</v>
      </c>
      <c r="AI248">
        <v>1</v>
      </c>
      <c r="AJ248">
        <v>0</v>
      </c>
      <c r="AK248" t="s">
        <v>51</v>
      </c>
      <c r="AL248" t="s">
        <v>51</v>
      </c>
      <c r="AM248" t="s">
        <v>1392</v>
      </c>
      <c r="AN248" t="s">
        <v>51</v>
      </c>
      <c r="AO248" t="s">
        <v>1393</v>
      </c>
      <c r="AP248" t="s">
        <v>51</v>
      </c>
      <c r="AQ248" t="s">
        <v>51</v>
      </c>
      <c r="AR248" t="s">
        <v>51</v>
      </c>
      <c r="AS248">
        <f t="shared" si="47"/>
        <v>85</v>
      </c>
      <c r="AT248">
        <f t="shared" si="48"/>
        <v>193</v>
      </c>
      <c r="AU248">
        <f t="shared" si="49"/>
        <v>99</v>
      </c>
      <c r="AV248">
        <f t="shared" si="50"/>
        <v>121</v>
      </c>
      <c r="AW248">
        <f t="shared" si="51"/>
        <v>33</v>
      </c>
      <c r="AX248">
        <f t="shared" si="52"/>
        <v>4</v>
      </c>
      <c r="AY248">
        <f t="shared" si="53"/>
        <v>159</v>
      </c>
      <c r="AZ248">
        <f t="shared" si="54"/>
        <v>4</v>
      </c>
      <c r="BA248">
        <f t="shared" si="55"/>
        <v>4</v>
      </c>
      <c r="BB248">
        <f t="shared" si="56"/>
        <v>3</v>
      </c>
      <c r="BC248">
        <f t="shared" si="57"/>
        <v>1</v>
      </c>
      <c r="BD248" t="str">
        <f t="shared" si="44"/>
        <v/>
      </c>
      <c r="BE248" t="str">
        <f t="shared" si="45"/>
        <v/>
      </c>
      <c r="BF248" t="str">
        <f t="shared" si="46"/>
        <v/>
      </c>
    </row>
    <row r="249" spans="1:58" hidden="1" x14ac:dyDescent="0.35">
      <c r="A249" t="s">
        <v>164</v>
      </c>
      <c r="B249" s="10" t="s">
        <v>165</v>
      </c>
      <c r="C249" t="s">
        <v>1394</v>
      </c>
      <c r="D249" t="s">
        <v>501</v>
      </c>
      <c r="E249">
        <v>548</v>
      </c>
      <c r="F249" t="s">
        <v>502</v>
      </c>
      <c r="G249">
        <v>11454</v>
      </c>
      <c r="H249">
        <v>548</v>
      </c>
      <c r="I249">
        <v>25</v>
      </c>
      <c r="J249" t="s">
        <v>51</v>
      </c>
      <c r="K249" t="s">
        <v>51</v>
      </c>
      <c r="L249" t="s">
        <v>51</v>
      </c>
      <c r="M249" t="s">
        <v>51</v>
      </c>
      <c r="N249" t="s">
        <v>51</v>
      </c>
      <c r="O249" t="s">
        <v>51</v>
      </c>
      <c r="P249" t="s">
        <v>51</v>
      </c>
      <c r="Q249" t="s">
        <v>51</v>
      </c>
      <c r="R249" t="s">
        <v>51</v>
      </c>
      <c r="S249" t="s">
        <v>51</v>
      </c>
      <c r="T249" t="s">
        <v>51</v>
      </c>
      <c r="U249" t="s">
        <v>51</v>
      </c>
      <c r="V249" t="s">
        <v>51</v>
      </c>
      <c r="W249" t="s">
        <v>51</v>
      </c>
      <c r="X249" t="s">
        <v>51</v>
      </c>
      <c r="Y249" t="s">
        <v>51</v>
      </c>
      <c r="Z249" t="s">
        <v>51</v>
      </c>
      <c r="AA249" t="s">
        <v>51</v>
      </c>
      <c r="AB249" t="s">
        <v>51</v>
      </c>
      <c r="AC249" t="s">
        <v>51</v>
      </c>
      <c r="AD249" t="s">
        <v>51</v>
      </c>
      <c r="AE249" t="s">
        <v>51</v>
      </c>
      <c r="AF249" t="s">
        <v>51</v>
      </c>
      <c r="AG249" t="s">
        <v>51</v>
      </c>
      <c r="AH249" t="s">
        <v>51</v>
      </c>
      <c r="AI249" t="s">
        <v>51</v>
      </c>
      <c r="AJ249" t="s">
        <v>51</v>
      </c>
      <c r="AK249" t="s">
        <v>51</v>
      </c>
      <c r="AL249" t="s">
        <v>51</v>
      </c>
      <c r="AM249" t="s">
        <v>51</v>
      </c>
      <c r="AN249" t="s">
        <v>51</v>
      </c>
      <c r="AO249" t="s">
        <v>51</v>
      </c>
      <c r="AP249" t="s">
        <v>51</v>
      </c>
      <c r="AQ249" t="s">
        <v>51</v>
      </c>
      <c r="AR249" t="s">
        <v>224</v>
      </c>
      <c r="AS249">
        <f t="shared" si="47"/>
        <v>4</v>
      </c>
      <c r="AT249">
        <f t="shared" si="48"/>
        <v>4</v>
      </c>
      <c r="AU249">
        <f t="shared" si="49"/>
        <v>4</v>
      </c>
      <c r="AV249">
        <f t="shared" si="50"/>
        <v>4</v>
      </c>
      <c r="AW249">
        <f t="shared" si="51"/>
        <v>4</v>
      </c>
      <c r="AX249">
        <f t="shared" si="52"/>
        <v>4</v>
      </c>
      <c r="AY249">
        <f t="shared" si="53"/>
        <v>4</v>
      </c>
      <c r="AZ249">
        <f t="shared" si="54"/>
        <v>4</v>
      </c>
      <c r="BA249">
        <f t="shared" si="55"/>
        <v>4</v>
      </c>
      <c r="BB249">
        <f t="shared" si="56"/>
        <v>9</v>
      </c>
      <c r="BC249">
        <f t="shared" si="57"/>
        <v>0</v>
      </c>
      <c r="BD249" t="str">
        <f t="shared" si="44"/>
        <v/>
      </c>
      <c r="BE249" t="str">
        <f t="shared" si="45"/>
        <v/>
      </c>
      <c r="BF249" t="str">
        <f t="shared" si="46"/>
        <v/>
      </c>
    </row>
    <row r="250" spans="1:58" hidden="1" x14ac:dyDescent="0.35">
      <c r="A250" t="s">
        <v>164</v>
      </c>
      <c r="B250" s="10" t="s">
        <v>165</v>
      </c>
      <c r="C250" t="s">
        <v>1395</v>
      </c>
      <c r="D250" t="s">
        <v>501</v>
      </c>
      <c r="E250">
        <v>547</v>
      </c>
      <c r="F250" t="s">
        <v>86</v>
      </c>
      <c r="G250">
        <v>11455</v>
      </c>
      <c r="H250">
        <v>547</v>
      </c>
      <c r="I250">
        <v>25</v>
      </c>
      <c r="J250" t="s">
        <v>51</v>
      </c>
      <c r="K250" t="s">
        <v>51</v>
      </c>
      <c r="L250" t="s">
        <v>51</v>
      </c>
      <c r="M250" t="s">
        <v>51</v>
      </c>
      <c r="N250" t="s">
        <v>51</v>
      </c>
      <c r="O250" t="s">
        <v>51</v>
      </c>
      <c r="P250" t="s">
        <v>51</v>
      </c>
      <c r="Q250" t="s">
        <v>51</v>
      </c>
      <c r="R250" t="s">
        <v>51</v>
      </c>
      <c r="S250" t="s">
        <v>51</v>
      </c>
      <c r="T250" t="s">
        <v>51</v>
      </c>
      <c r="U250" t="s">
        <v>51</v>
      </c>
      <c r="V250" t="s">
        <v>51</v>
      </c>
      <c r="W250" t="s">
        <v>51</v>
      </c>
      <c r="X250" t="s">
        <v>51</v>
      </c>
      <c r="Y250" t="s">
        <v>51</v>
      </c>
      <c r="Z250" t="s">
        <v>51</v>
      </c>
      <c r="AA250" t="s">
        <v>51</v>
      </c>
      <c r="AB250" t="s">
        <v>51</v>
      </c>
      <c r="AC250" t="s">
        <v>51</v>
      </c>
      <c r="AD250" t="s">
        <v>51</v>
      </c>
      <c r="AE250" t="s">
        <v>51</v>
      </c>
      <c r="AF250" t="s">
        <v>51</v>
      </c>
      <c r="AG250" t="s">
        <v>51</v>
      </c>
      <c r="AH250" t="s">
        <v>51</v>
      </c>
      <c r="AI250" t="s">
        <v>51</v>
      </c>
      <c r="AJ250" t="s">
        <v>51</v>
      </c>
      <c r="AK250" t="s">
        <v>51</v>
      </c>
      <c r="AL250" t="s">
        <v>51</v>
      </c>
      <c r="AM250" t="s">
        <v>51</v>
      </c>
      <c r="AN250" t="s">
        <v>51</v>
      </c>
      <c r="AO250" t="s">
        <v>51</v>
      </c>
      <c r="AP250" t="s">
        <v>51</v>
      </c>
      <c r="AQ250" t="s">
        <v>51</v>
      </c>
      <c r="AR250" t="s">
        <v>51</v>
      </c>
      <c r="AS250">
        <f t="shared" si="47"/>
        <v>4</v>
      </c>
      <c r="AT250">
        <f t="shared" si="48"/>
        <v>4</v>
      </c>
      <c r="AU250">
        <f t="shared" si="49"/>
        <v>4</v>
      </c>
      <c r="AV250">
        <f t="shared" si="50"/>
        <v>4</v>
      </c>
      <c r="AW250">
        <f t="shared" si="51"/>
        <v>4</v>
      </c>
      <c r="AX250">
        <f t="shared" si="52"/>
        <v>4</v>
      </c>
      <c r="AY250">
        <f t="shared" si="53"/>
        <v>4</v>
      </c>
      <c r="AZ250">
        <f t="shared" si="54"/>
        <v>4</v>
      </c>
      <c r="BA250">
        <f t="shared" si="55"/>
        <v>4</v>
      </c>
      <c r="BB250">
        <f t="shared" si="56"/>
        <v>9</v>
      </c>
      <c r="BC250">
        <f t="shared" si="57"/>
        <v>0</v>
      </c>
      <c r="BD250" t="str">
        <f t="shared" si="44"/>
        <v/>
      </c>
      <c r="BE250" t="str">
        <f t="shared" si="45"/>
        <v/>
      </c>
      <c r="BF250" t="str">
        <f t="shared" si="46"/>
        <v/>
      </c>
    </row>
    <row r="251" spans="1:58" hidden="1" x14ac:dyDescent="0.35">
      <c r="A251" t="s">
        <v>164</v>
      </c>
      <c r="B251" s="10" t="s">
        <v>165</v>
      </c>
      <c r="C251" t="s">
        <v>1396</v>
      </c>
      <c r="D251" t="s">
        <v>501</v>
      </c>
      <c r="E251">
        <v>600</v>
      </c>
      <c r="F251" t="s">
        <v>502</v>
      </c>
      <c r="G251">
        <v>11456</v>
      </c>
      <c r="H251">
        <v>600</v>
      </c>
      <c r="I251">
        <v>25</v>
      </c>
      <c r="J251" t="s">
        <v>51</v>
      </c>
      <c r="K251" t="s">
        <v>51</v>
      </c>
      <c r="L251" t="s">
        <v>51</v>
      </c>
      <c r="M251" t="s">
        <v>51</v>
      </c>
      <c r="N251" t="s">
        <v>51</v>
      </c>
      <c r="O251" t="s">
        <v>51</v>
      </c>
      <c r="P251" t="s">
        <v>51</v>
      </c>
      <c r="Q251" t="s">
        <v>51</v>
      </c>
      <c r="R251" t="s">
        <v>51</v>
      </c>
      <c r="S251" t="s">
        <v>51</v>
      </c>
      <c r="T251" t="s">
        <v>51</v>
      </c>
      <c r="U251" t="s">
        <v>51</v>
      </c>
      <c r="V251" t="s">
        <v>51</v>
      </c>
      <c r="W251" t="s">
        <v>51</v>
      </c>
      <c r="X251" t="s">
        <v>51</v>
      </c>
      <c r="Y251" t="s">
        <v>51</v>
      </c>
      <c r="Z251" t="s">
        <v>51</v>
      </c>
      <c r="AA251" t="s">
        <v>51</v>
      </c>
      <c r="AB251" t="s">
        <v>51</v>
      </c>
      <c r="AC251" t="s">
        <v>51</v>
      </c>
      <c r="AD251" t="s">
        <v>51</v>
      </c>
      <c r="AE251" t="s">
        <v>51</v>
      </c>
      <c r="AF251" t="s">
        <v>51</v>
      </c>
      <c r="AG251" t="s">
        <v>51</v>
      </c>
      <c r="AH251" t="s">
        <v>51</v>
      </c>
      <c r="AI251" t="s">
        <v>51</v>
      </c>
      <c r="AJ251" t="s">
        <v>51</v>
      </c>
      <c r="AK251" t="s">
        <v>51</v>
      </c>
      <c r="AL251" t="s">
        <v>51</v>
      </c>
      <c r="AM251" t="s">
        <v>51</v>
      </c>
      <c r="AN251" t="s">
        <v>51</v>
      </c>
      <c r="AO251" t="s">
        <v>51</v>
      </c>
      <c r="AP251" t="s">
        <v>51</v>
      </c>
      <c r="AQ251" t="s">
        <v>51</v>
      </c>
      <c r="AR251" t="s">
        <v>83</v>
      </c>
      <c r="AS251">
        <f t="shared" si="47"/>
        <v>4</v>
      </c>
      <c r="AT251">
        <f t="shared" si="48"/>
        <v>4</v>
      </c>
      <c r="AU251">
        <f t="shared" si="49"/>
        <v>4</v>
      </c>
      <c r="AV251">
        <f t="shared" si="50"/>
        <v>4</v>
      </c>
      <c r="AW251">
        <f t="shared" si="51"/>
        <v>4</v>
      </c>
      <c r="AX251">
        <f t="shared" si="52"/>
        <v>4</v>
      </c>
      <c r="AY251">
        <f t="shared" si="53"/>
        <v>4</v>
      </c>
      <c r="AZ251">
        <f t="shared" si="54"/>
        <v>4</v>
      </c>
      <c r="BA251">
        <f t="shared" si="55"/>
        <v>4</v>
      </c>
      <c r="BB251">
        <f t="shared" si="56"/>
        <v>9</v>
      </c>
      <c r="BC251">
        <f t="shared" si="57"/>
        <v>0</v>
      </c>
      <c r="BD251" t="str">
        <f t="shared" si="44"/>
        <v/>
      </c>
      <c r="BE251" t="str">
        <f t="shared" si="45"/>
        <v/>
      </c>
      <c r="BF251" t="str">
        <f t="shared" si="46"/>
        <v/>
      </c>
    </row>
    <row r="252" spans="1:58" hidden="1" x14ac:dyDescent="0.35">
      <c r="A252" t="s">
        <v>87</v>
      </c>
      <c r="B252" s="10" t="s">
        <v>88</v>
      </c>
      <c r="C252" t="s">
        <v>1397</v>
      </c>
      <c r="D252" t="s">
        <v>501</v>
      </c>
      <c r="E252">
        <v>2067</v>
      </c>
      <c r="F252" t="s">
        <v>90</v>
      </c>
      <c r="G252">
        <v>11457</v>
      </c>
      <c r="H252">
        <v>2067</v>
      </c>
      <c r="I252">
        <v>25</v>
      </c>
      <c r="J252" t="s">
        <v>51</v>
      </c>
      <c r="K252" t="s">
        <v>51</v>
      </c>
      <c r="L252" t="s">
        <v>51</v>
      </c>
      <c r="M252" t="s">
        <v>51</v>
      </c>
      <c r="N252" t="s">
        <v>51</v>
      </c>
      <c r="O252" t="s">
        <v>51</v>
      </c>
      <c r="P252" t="s">
        <v>51</v>
      </c>
      <c r="Q252" t="s">
        <v>51</v>
      </c>
      <c r="R252" t="s">
        <v>51</v>
      </c>
      <c r="S252" t="s">
        <v>51</v>
      </c>
      <c r="T252" t="s">
        <v>51</v>
      </c>
      <c r="U252" t="s">
        <v>51</v>
      </c>
      <c r="V252" t="s">
        <v>51</v>
      </c>
      <c r="W252" t="s">
        <v>51</v>
      </c>
      <c r="X252" t="s">
        <v>51</v>
      </c>
      <c r="Y252" t="s">
        <v>51</v>
      </c>
      <c r="Z252" t="s">
        <v>51</v>
      </c>
      <c r="AA252" t="s">
        <v>51</v>
      </c>
      <c r="AB252" t="s">
        <v>51</v>
      </c>
      <c r="AC252" t="s">
        <v>51</v>
      </c>
      <c r="AD252" t="s">
        <v>51</v>
      </c>
      <c r="AE252" t="s">
        <v>51</v>
      </c>
      <c r="AF252" t="s">
        <v>51</v>
      </c>
      <c r="AG252" t="s">
        <v>51</v>
      </c>
      <c r="AH252" t="s">
        <v>51</v>
      </c>
      <c r="AI252" t="s">
        <v>51</v>
      </c>
      <c r="AJ252" t="s">
        <v>51</v>
      </c>
      <c r="AK252" t="s">
        <v>51</v>
      </c>
      <c r="AL252" t="s">
        <v>51</v>
      </c>
      <c r="AM252" t="s">
        <v>51</v>
      </c>
      <c r="AN252" t="s">
        <v>51</v>
      </c>
      <c r="AO252" t="s">
        <v>51</v>
      </c>
      <c r="AP252">
        <v>145</v>
      </c>
      <c r="AQ252" t="s">
        <v>51</v>
      </c>
      <c r="AR252" t="s">
        <v>51</v>
      </c>
      <c r="AS252">
        <f t="shared" si="47"/>
        <v>4</v>
      </c>
      <c r="AT252">
        <f t="shared" si="48"/>
        <v>4</v>
      </c>
      <c r="AU252">
        <f t="shared" si="49"/>
        <v>4</v>
      </c>
      <c r="AV252">
        <f t="shared" si="50"/>
        <v>4</v>
      </c>
      <c r="AW252">
        <f t="shared" si="51"/>
        <v>4</v>
      </c>
      <c r="AX252">
        <f t="shared" si="52"/>
        <v>4</v>
      </c>
      <c r="AY252">
        <f t="shared" si="53"/>
        <v>4</v>
      </c>
      <c r="AZ252">
        <f t="shared" si="54"/>
        <v>4</v>
      </c>
      <c r="BA252">
        <f t="shared" si="55"/>
        <v>4</v>
      </c>
      <c r="BB252">
        <f t="shared" si="56"/>
        <v>9</v>
      </c>
      <c r="BC252">
        <f t="shared" si="57"/>
        <v>0</v>
      </c>
      <c r="BD252" t="str">
        <f t="shared" si="44"/>
        <v/>
      </c>
      <c r="BE252" t="str">
        <f t="shared" si="45"/>
        <v/>
      </c>
      <c r="BF252" t="str">
        <f t="shared" si="46"/>
        <v/>
      </c>
    </row>
    <row r="253" spans="1:58" hidden="1" x14ac:dyDescent="0.35">
      <c r="A253" t="s">
        <v>164</v>
      </c>
      <c r="B253" s="10" t="s">
        <v>165</v>
      </c>
      <c r="C253" t="s">
        <v>1398</v>
      </c>
      <c r="D253" t="s">
        <v>501</v>
      </c>
      <c r="E253">
        <v>536</v>
      </c>
      <c r="F253" t="s">
        <v>502</v>
      </c>
      <c r="G253">
        <v>11458</v>
      </c>
      <c r="H253">
        <v>536</v>
      </c>
      <c r="I253">
        <v>25</v>
      </c>
      <c r="J253" t="s">
        <v>51</v>
      </c>
      <c r="K253" t="s">
        <v>51</v>
      </c>
      <c r="L253" t="s">
        <v>51</v>
      </c>
      <c r="M253" t="s">
        <v>51</v>
      </c>
      <c r="N253" t="s">
        <v>51</v>
      </c>
      <c r="O253" t="s">
        <v>51</v>
      </c>
      <c r="P253" t="s">
        <v>51</v>
      </c>
      <c r="Q253" t="s">
        <v>51</v>
      </c>
      <c r="R253" t="s">
        <v>51</v>
      </c>
      <c r="S253" t="s">
        <v>51</v>
      </c>
      <c r="T253" t="s">
        <v>51</v>
      </c>
      <c r="U253" t="s">
        <v>51</v>
      </c>
      <c r="V253" t="s">
        <v>51</v>
      </c>
      <c r="W253" t="s">
        <v>51</v>
      </c>
      <c r="X253" t="s">
        <v>51</v>
      </c>
      <c r="Y253" t="s">
        <v>51</v>
      </c>
      <c r="Z253" t="s">
        <v>51</v>
      </c>
      <c r="AA253" t="s">
        <v>51</v>
      </c>
      <c r="AB253" t="s">
        <v>51</v>
      </c>
      <c r="AC253" t="s">
        <v>51</v>
      </c>
      <c r="AD253" t="s">
        <v>51</v>
      </c>
      <c r="AE253" t="s">
        <v>51</v>
      </c>
      <c r="AF253" t="s">
        <v>51</v>
      </c>
      <c r="AG253" t="s">
        <v>51</v>
      </c>
      <c r="AH253" t="s">
        <v>51</v>
      </c>
      <c r="AI253" t="s">
        <v>51</v>
      </c>
      <c r="AJ253" t="s">
        <v>51</v>
      </c>
      <c r="AK253" t="s">
        <v>51</v>
      </c>
      <c r="AL253" t="s">
        <v>51</v>
      </c>
      <c r="AM253" t="s">
        <v>51</v>
      </c>
      <c r="AN253" t="s">
        <v>51</v>
      </c>
      <c r="AO253" t="s">
        <v>51</v>
      </c>
      <c r="AP253" t="s">
        <v>51</v>
      </c>
      <c r="AQ253" t="s">
        <v>51</v>
      </c>
      <c r="AR253" t="s">
        <v>51</v>
      </c>
      <c r="AS253">
        <f t="shared" si="47"/>
        <v>4</v>
      </c>
      <c r="AT253">
        <f t="shared" si="48"/>
        <v>4</v>
      </c>
      <c r="AU253">
        <f t="shared" si="49"/>
        <v>4</v>
      </c>
      <c r="AV253">
        <f t="shared" si="50"/>
        <v>4</v>
      </c>
      <c r="AW253">
        <f t="shared" si="51"/>
        <v>4</v>
      </c>
      <c r="AX253">
        <f t="shared" si="52"/>
        <v>4</v>
      </c>
      <c r="AY253">
        <f t="shared" si="53"/>
        <v>4</v>
      </c>
      <c r="AZ253">
        <f t="shared" si="54"/>
        <v>4</v>
      </c>
      <c r="BA253">
        <f t="shared" si="55"/>
        <v>4</v>
      </c>
      <c r="BB253">
        <f t="shared" si="56"/>
        <v>9</v>
      </c>
      <c r="BC253">
        <f t="shared" si="57"/>
        <v>0</v>
      </c>
      <c r="BD253" t="str">
        <f t="shared" si="44"/>
        <v/>
      </c>
      <c r="BE253" t="str">
        <f t="shared" si="45"/>
        <v/>
      </c>
      <c r="BF253" t="str">
        <f t="shared" si="46"/>
        <v/>
      </c>
    </row>
    <row r="254" spans="1:58" hidden="1" x14ac:dyDescent="0.35">
      <c r="A254" t="s">
        <v>164</v>
      </c>
      <c r="B254" s="10" t="s">
        <v>165</v>
      </c>
      <c r="C254" t="s">
        <v>1399</v>
      </c>
      <c r="D254" t="s">
        <v>501</v>
      </c>
      <c r="E254">
        <v>558</v>
      </c>
      <c r="F254" t="s">
        <v>502</v>
      </c>
      <c r="G254">
        <v>11459</v>
      </c>
      <c r="H254">
        <v>558</v>
      </c>
      <c r="I254">
        <v>25</v>
      </c>
      <c r="J254" t="s">
        <v>51</v>
      </c>
      <c r="K254" t="s">
        <v>51</v>
      </c>
      <c r="L254" t="s">
        <v>51</v>
      </c>
      <c r="M254" t="s">
        <v>51</v>
      </c>
      <c r="N254" t="s">
        <v>51</v>
      </c>
      <c r="O254" t="s">
        <v>51</v>
      </c>
      <c r="P254" t="s">
        <v>51</v>
      </c>
      <c r="Q254" t="s">
        <v>51</v>
      </c>
      <c r="R254" t="s">
        <v>51</v>
      </c>
      <c r="S254" t="s">
        <v>51</v>
      </c>
      <c r="T254" t="s">
        <v>51</v>
      </c>
      <c r="U254" t="s">
        <v>51</v>
      </c>
      <c r="V254" t="s">
        <v>51</v>
      </c>
      <c r="W254" t="s">
        <v>51</v>
      </c>
      <c r="X254" t="s">
        <v>51</v>
      </c>
      <c r="Y254" t="s">
        <v>51</v>
      </c>
      <c r="Z254" t="s">
        <v>51</v>
      </c>
      <c r="AA254" t="s">
        <v>51</v>
      </c>
      <c r="AB254" t="s">
        <v>51</v>
      </c>
      <c r="AC254" t="s">
        <v>51</v>
      </c>
      <c r="AD254" t="s">
        <v>51</v>
      </c>
      <c r="AE254" t="s">
        <v>51</v>
      </c>
      <c r="AF254" t="s">
        <v>51</v>
      </c>
      <c r="AG254" t="s">
        <v>51</v>
      </c>
      <c r="AH254" t="s">
        <v>51</v>
      </c>
      <c r="AI254" t="s">
        <v>51</v>
      </c>
      <c r="AJ254" t="s">
        <v>51</v>
      </c>
      <c r="AK254" t="s">
        <v>51</v>
      </c>
      <c r="AL254" t="s">
        <v>51</v>
      </c>
      <c r="AM254" t="s">
        <v>51</v>
      </c>
      <c r="AN254" t="s">
        <v>51</v>
      </c>
      <c r="AO254" t="s">
        <v>51</v>
      </c>
      <c r="AP254" t="s">
        <v>51</v>
      </c>
      <c r="AQ254" t="s">
        <v>51</v>
      </c>
      <c r="AR254" t="s">
        <v>51</v>
      </c>
      <c r="AS254">
        <f t="shared" si="47"/>
        <v>4</v>
      </c>
      <c r="AT254">
        <f t="shared" si="48"/>
        <v>4</v>
      </c>
      <c r="AU254">
        <f t="shared" si="49"/>
        <v>4</v>
      </c>
      <c r="AV254">
        <f t="shared" si="50"/>
        <v>4</v>
      </c>
      <c r="AW254">
        <f t="shared" si="51"/>
        <v>4</v>
      </c>
      <c r="AX254">
        <f t="shared" si="52"/>
        <v>4</v>
      </c>
      <c r="AY254">
        <f t="shared" si="53"/>
        <v>4</v>
      </c>
      <c r="AZ254">
        <f t="shared" si="54"/>
        <v>4</v>
      </c>
      <c r="BA254">
        <f t="shared" si="55"/>
        <v>4</v>
      </c>
      <c r="BB254">
        <f t="shared" si="56"/>
        <v>9</v>
      </c>
      <c r="BC254">
        <f t="shared" si="57"/>
        <v>0</v>
      </c>
      <c r="BD254" t="str">
        <f t="shared" si="44"/>
        <v/>
      </c>
      <c r="BE254" t="str">
        <f t="shared" si="45"/>
        <v/>
      </c>
      <c r="BF254" t="str">
        <f t="shared" si="46"/>
        <v/>
      </c>
    </row>
    <row r="255" spans="1:58" x14ac:dyDescent="0.35">
      <c r="A255" t="s">
        <v>561</v>
      </c>
      <c r="B255" s="10" t="s">
        <v>562</v>
      </c>
      <c r="C255" t="s">
        <v>1400</v>
      </c>
      <c r="D255" t="s">
        <v>49</v>
      </c>
      <c r="E255">
        <v>11</v>
      </c>
      <c r="F255" t="s">
        <v>50</v>
      </c>
      <c r="G255">
        <v>11460</v>
      </c>
      <c r="H255">
        <v>11</v>
      </c>
      <c r="I255">
        <v>25</v>
      </c>
      <c r="J255" t="s">
        <v>51</v>
      </c>
      <c r="K255" t="s">
        <v>51</v>
      </c>
      <c r="L255" t="s">
        <v>51</v>
      </c>
      <c r="M255" t="s">
        <v>51</v>
      </c>
      <c r="N255" t="s">
        <v>51</v>
      </c>
      <c r="O255" t="s">
        <v>51</v>
      </c>
      <c r="P255" t="s">
        <v>51</v>
      </c>
      <c r="Q255" t="s">
        <v>51</v>
      </c>
      <c r="R255" t="s">
        <v>51</v>
      </c>
      <c r="S255" t="s">
        <v>51</v>
      </c>
      <c r="T255" t="s">
        <v>51</v>
      </c>
      <c r="U255" t="s">
        <v>51</v>
      </c>
      <c r="V255" t="s">
        <v>1401</v>
      </c>
      <c r="W255" t="s">
        <v>1402</v>
      </c>
      <c r="X255" t="s">
        <v>1403</v>
      </c>
      <c r="Y255" t="s">
        <v>1404</v>
      </c>
      <c r="Z255" t="s">
        <v>1405</v>
      </c>
      <c r="AA255" t="s">
        <v>51</v>
      </c>
      <c r="AB255" t="s">
        <v>1406</v>
      </c>
      <c r="AC255" t="s">
        <v>1407</v>
      </c>
      <c r="AD255" t="s">
        <v>51</v>
      </c>
      <c r="AE255" t="s">
        <v>1408</v>
      </c>
      <c r="AF255" t="s">
        <v>1409</v>
      </c>
      <c r="AG255" t="s">
        <v>1410</v>
      </c>
      <c r="AH255">
        <v>2</v>
      </c>
      <c r="AI255">
        <v>31</v>
      </c>
      <c r="AJ255">
        <v>72</v>
      </c>
      <c r="AK255" t="s">
        <v>51</v>
      </c>
      <c r="AL255" t="s">
        <v>51</v>
      </c>
      <c r="AM255" t="s">
        <v>1411</v>
      </c>
      <c r="AN255" t="s">
        <v>51</v>
      </c>
      <c r="AO255" t="s">
        <v>1412</v>
      </c>
      <c r="AP255">
        <v>302</v>
      </c>
      <c r="AQ255" t="s">
        <v>1413</v>
      </c>
      <c r="AR255" t="s">
        <v>119</v>
      </c>
      <c r="AS255">
        <f t="shared" si="47"/>
        <v>56</v>
      </c>
      <c r="AT255">
        <f t="shared" si="48"/>
        <v>21</v>
      </c>
      <c r="AU255">
        <f t="shared" si="49"/>
        <v>12</v>
      </c>
      <c r="AV255">
        <f t="shared" si="50"/>
        <v>10</v>
      </c>
      <c r="AW255">
        <f t="shared" si="51"/>
        <v>10</v>
      </c>
      <c r="AX255">
        <f t="shared" si="52"/>
        <v>4</v>
      </c>
      <c r="AY255">
        <f t="shared" si="53"/>
        <v>10</v>
      </c>
      <c r="AZ255">
        <f t="shared" si="54"/>
        <v>12</v>
      </c>
      <c r="BA255">
        <f t="shared" si="55"/>
        <v>4</v>
      </c>
      <c r="BB255">
        <f t="shared" si="56"/>
        <v>2</v>
      </c>
      <c r="BC255">
        <f t="shared" si="57"/>
        <v>105</v>
      </c>
      <c r="BD255">
        <f t="shared" si="44"/>
        <v>6.6225165562913907E-3</v>
      </c>
      <c r="BE255">
        <f t="shared" si="45"/>
        <v>0.10264900662251655</v>
      </c>
      <c r="BF255">
        <f t="shared" si="46"/>
        <v>0.23841059602649006</v>
      </c>
    </row>
    <row r="256" spans="1:58" x14ac:dyDescent="0.35">
      <c r="A256" t="s">
        <v>1414</v>
      </c>
      <c r="B256" s="10" t="s">
        <v>1415</v>
      </c>
      <c r="C256" t="s">
        <v>1416</v>
      </c>
      <c r="D256" t="s">
        <v>49</v>
      </c>
      <c r="E256">
        <v>490</v>
      </c>
      <c r="F256" t="s">
        <v>50</v>
      </c>
      <c r="G256">
        <v>11461</v>
      </c>
      <c r="H256">
        <v>490</v>
      </c>
      <c r="I256">
        <v>25</v>
      </c>
      <c r="J256" t="s">
        <v>51</v>
      </c>
      <c r="K256" t="s">
        <v>51</v>
      </c>
      <c r="L256" t="s">
        <v>51</v>
      </c>
      <c r="M256" t="s">
        <v>51</v>
      </c>
      <c r="N256" t="s">
        <v>51</v>
      </c>
      <c r="O256" t="s">
        <v>51</v>
      </c>
      <c r="P256" t="s">
        <v>51</v>
      </c>
      <c r="Q256" t="s">
        <v>51</v>
      </c>
      <c r="R256" t="s">
        <v>51</v>
      </c>
      <c r="S256" t="s">
        <v>51</v>
      </c>
      <c r="T256" t="s">
        <v>51</v>
      </c>
      <c r="U256" t="s">
        <v>51</v>
      </c>
      <c r="V256" t="s">
        <v>1417</v>
      </c>
      <c r="W256" t="s">
        <v>1418</v>
      </c>
      <c r="X256" t="s">
        <v>1419</v>
      </c>
      <c r="Y256" t="s">
        <v>1420</v>
      </c>
      <c r="Z256" t="s">
        <v>1421</v>
      </c>
      <c r="AA256" t="s">
        <v>1422</v>
      </c>
      <c r="AB256" t="s">
        <v>1423</v>
      </c>
      <c r="AC256" t="s">
        <v>1424</v>
      </c>
      <c r="AD256" t="s">
        <v>51</v>
      </c>
      <c r="AE256" t="s">
        <v>1425</v>
      </c>
      <c r="AF256" t="s">
        <v>1426</v>
      </c>
      <c r="AG256" t="s">
        <v>1427</v>
      </c>
      <c r="AH256">
        <v>14</v>
      </c>
      <c r="AI256">
        <v>28</v>
      </c>
      <c r="AJ256">
        <v>19</v>
      </c>
      <c r="AK256" t="s">
        <v>51</v>
      </c>
      <c r="AL256" t="s">
        <v>51</v>
      </c>
      <c r="AM256" t="s">
        <v>1428</v>
      </c>
      <c r="AN256" t="s">
        <v>51</v>
      </c>
      <c r="AO256" t="s">
        <v>1429</v>
      </c>
      <c r="AP256">
        <v>198</v>
      </c>
      <c r="AQ256" t="s">
        <v>1430</v>
      </c>
      <c r="AR256" t="s">
        <v>119</v>
      </c>
      <c r="AS256">
        <f t="shared" si="47"/>
        <v>39</v>
      </c>
      <c r="AT256">
        <f t="shared" si="48"/>
        <v>18</v>
      </c>
      <c r="AU256">
        <f t="shared" si="49"/>
        <v>47</v>
      </c>
      <c r="AV256">
        <f t="shared" si="50"/>
        <v>33</v>
      </c>
      <c r="AW256">
        <f t="shared" si="51"/>
        <v>75</v>
      </c>
      <c r="AX256">
        <f t="shared" si="52"/>
        <v>47</v>
      </c>
      <c r="AY256">
        <f t="shared" si="53"/>
        <v>170</v>
      </c>
      <c r="AZ256">
        <f t="shared" si="54"/>
        <v>143</v>
      </c>
      <c r="BA256">
        <f t="shared" si="55"/>
        <v>4</v>
      </c>
      <c r="BB256">
        <f t="shared" si="56"/>
        <v>1</v>
      </c>
      <c r="BC256">
        <f t="shared" si="57"/>
        <v>61</v>
      </c>
      <c r="BD256">
        <f t="shared" si="44"/>
        <v>7.0707070707070704E-2</v>
      </c>
      <c r="BE256">
        <f t="shared" si="45"/>
        <v>0.14141414141414141</v>
      </c>
      <c r="BF256">
        <f t="shared" si="46"/>
        <v>9.5959595959595953E-2</v>
      </c>
    </row>
    <row r="257" spans="1:58" hidden="1" x14ac:dyDescent="0.35">
      <c r="A257" t="s">
        <v>1173</v>
      </c>
      <c r="B257" s="10" t="s">
        <v>1174</v>
      </c>
      <c r="C257" t="s">
        <v>1431</v>
      </c>
      <c r="D257" t="s">
        <v>49</v>
      </c>
      <c r="E257">
        <v>328</v>
      </c>
      <c r="F257" t="s">
        <v>50</v>
      </c>
      <c r="G257">
        <v>11462</v>
      </c>
      <c r="H257">
        <v>328</v>
      </c>
      <c r="I257">
        <v>25</v>
      </c>
      <c r="J257" t="s">
        <v>51</v>
      </c>
      <c r="K257" t="s">
        <v>51</v>
      </c>
      <c r="L257" t="s">
        <v>51</v>
      </c>
      <c r="M257" t="s">
        <v>51</v>
      </c>
      <c r="N257" t="s">
        <v>51</v>
      </c>
      <c r="O257" t="s">
        <v>51</v>
      </c>
      <c r="P257" t="s">
        <v>51</v>
      </c>
      <c r="Q257" t="s">
        <v>51</v>
      </c>
      <c r="R257" t="s">
        <v>51</v>
      </c>
      <c r="S257" t="s">
        <v>51</v>
      </c>
      <c r="T257" t="s">
        <v>51</v>
      </c>
      <c r="U257" t="s">
        <v>51</v>
      </c>
      <c r="V257" t="s">
        <v>51</v>
      </c>
      <c r="W257" t="s">
        <v>51</v>
      </c>
      <c r="X257" t="s">
        <v>51</v>
      </c>
      <c r="Y257" t="s">
        <v>51</v>
      </c>
      <c r="Z257" t="s">
        <v>51</v>
      </c>
      <c r="AA257" t="s">
        <v>51</v>
      </c>
      <c r="AB257" t="s">
        <v>51</v>
      </c>
      <c r="AC257" t="s">
        <v>51</v>
      </c>
      <c r="AD257" t="s">
        <v>51</v>
      </c>
      <c r="AE257" t="s">
        <v>51</v>
      </c>
      <c r="AF257" t="s">
        <v>51</v>
      </c>
      <c r="AG257" t="s">
        <v>1432</v>
      </c>
      <c r="AH257" t="s">
        <v>51</v>
      </c>
      <c r="AI257" t="s">
        <v>51</v>
      </c>
      <c r="AJ257" t="s">
        <v>51</v>
      </c>
      <c r="AK257" t="s">
        <v>51</v>
      </c>
      <c r="AL257" t="s">
        <v>51</v>
      </c>
      <c r="AM257" t="s">
        <v>51</v>
      </c>
      <c r="AN257" t="s">
        <v>51</v>
      </c>
      <c r="AO257" t="s">
        <v>51</v>
      </c>
      <c r="AP257">
        <v>63</v>
      </c>
      <c r="AQ257" t="s">
        <v>51</v>
      </c>
      <c r="AR257" t="s">
        <v>83</v>
      </c>
      <c r="AS257">
        <f t="shared" si="47"/>
        <v>4</v>
      </c>
      <c r="AT257">
        <f t="shared" si="48"/>
        <v>4</v>
      </c>
      <c r="AU257">
        <f t="shared" si="49"/>
        <v>4</v>
      </c>
      <c r="AV257">
        <f t="shared" si="50"/>
        <v>4</v>
      </c>
      <c r="AW257">
        <f t="shared" si="51"/>
        <v>4</v>
      </c>
      <c r="AX257">
        <f t="shared" si="52"/>
        <v>4</v>
      </c>
      <c r="AY257">
        <f t="shared" si="53"/>
        <v>4</v>
      </c>
      <c r="AZ257">
        <f t="shared" si="54"/>
        <v>4</v>
      </c>
      <c r="BA257">
        <f t="shared" si="55"/>
        <v>4</v>
      </c>
      <c r="BB257">
        <f t="shared" si="56"/>
        <v>9</v>
      </c>
      <c r="BC257">
        <f t="shared" si="57"/>
        <v>0</v>
      </c>
      <c r="BD257" t="str">
        <f t="shared" si="44"/>
        <v/>
      </c>
      <c r="BE257" t="str">
        <f t="shared" si="45"/>
        <v/>
      </c>
      <c r="BF257" t="str">
        <f t="shared" si="46"/>
        <v/>
      </c>
    </row>
    <row r="258" spans="1:58" hidden="1" x14ac:dyDescent="0.35">
      <c r="A258" t="s">
        <v>1433</v>
      </c>
      <c r="B258" s="10" t="s">
        <v>1434</v>
      </c>
      <c r="C258" t="s">
        <v>1435</v>
      </c>
      <c r="D258" t="s">
        <v>85</v>
      </c>
      <c r="E258">
        <v>266</v>
      </c>
      <c r="F258" t="s">
        <v>86</v>
      </c>
      <c r="G258">
        <v>11463</v>
      </c>
      <c r="H258">
        <v>266</v>
      </c>
      <c r="I258">
        <v>25</v>
      </c>
      <c r="J258" t="s">
        <v>51</v>
      </c>
      <c r="K258" t="s">
        <v>51</v>
      </c>
      <c r="L258" t="s">
        <v>51</v>
      </c>
      <c r="M258" t="s">
        <v>51</v>
      </c>
      <c r="N258" t="s">
        <v>51</v>
      </c>
      <c r="O258" t="s">
        <v>51</v>
      </c>
      <c r="P258" t="s">
        <v>51</v>
      </c>
      <c r="Q258" t="s">
        <v>51</v>
      </c>
      <c r="R258" t="s">
        <v>51</v>
      </c>
      <c r="S258" t="s">
        <v>51</v>
      </c>
      <c r="T258" t="s">
        <v>51</v>
      </c>
      <c r="U258" t="s">
        <v>51</v>
      </c>
      <c r="V258" t="s">
        <v>51</v>
      </c>
      <c r="W258" t="s">
        <v>51</v>
      </c>
      <c r="X258" t="s">
        <v>51</v>
      </c>
      <c r="Y258" t="s">
        <v>51</v>
      </c>
      <c r="Z258" t="s">
        <v>51</v>
      </c>
      <c r="AA258" t="s">
        <v>51</v>
      </c>
      <c r="AB258" t="s">
        <v>51</v>
      </c>
      <c r="AC258" t="s">
        <v>51</v>
      </c>
      <c r="AD258" t="s">
        <v>51</v>
      </c>
      <c r="AE258" t="s">
        <v>51</v>
      </c>
      <c r="AF258" t="s">
        <v>51</v>
      </c>
      <c r="AG258" t="s">
        <v>51</v>
      </c>
      <c r="AH258" t="s">
        <v>51</v>
      </c>
      <c r="AI258" t="s">
        <v>51</v>
      </c>
      <c r="AJ258" t="s">
        <v>51</v>
      </c>
      <c r="AK258" t="s">
        <v>51</v>
      </c>
      <c r="AL258" t="s">
        <v>51</v>
      </c>
      <c r="AM258" t="s">
        <v>51</v>
      </c>
      <c r="AN258" t="s">
        <v>51</v>
      </c>
      <c r="AO258" t="s">
        <v>51</v>
      </c>
      <c r="AP258" t="s">
        <v>51</v>
      </c>
      <c r="AQ258" t="s">
        <v>51</v>
      </c>
      <c r="AR258" t="s">
        <v>51</v>
      </c>
      <c r="AS258">
        <f t="shared" si="47"/>
        <v>4</v>
      </c>
      <c r="AT258">
        <f t="shared" si="48"/>
        <v>4</v>
      </c>
      <c r="AU258">
        <f t="shared" si="49"/>
        <v>4</v>
      </c>
      <c r="AV258">
        <f t="shared" si="50"/>
        <v>4</v>
      </c>
      <c r="AW258">
        <f t="shared" si="51"/>
        <v>4</v>
      </c>
      <c r="AX258">
        <f t="shared" si="52"/>
        <v>4</v>
      </c>
      <c r="AY258">
        <f t="shared" si="53"/>
        <v>4</v>
      </c>
      <c r="AZ258">
        <f t="shared" si="54"/>
        <v>4</v>
      </c>
      <c r="BA258">
        <f t="shared" si="55"/>
        <v>4</v>
      </c>
      <c r="BB258">
        <f t="shared" si="56"/>
        <v>9</v>
      </c>
      <c r="BC258">
        <f t="shared" si="57"/>
        <v>0</v>
      </c>
      <c r="BD258" t="str">
        <f t="shared" si="44"/>
        <v/>
      </c>
      <c r="BE258" t="str">
        <f t="shared" si="45"/>
        <v/>
      </c>
      <c r="BF258" t="str">
        <f t="shared" si="46"/>
        <v/>
      </c>
    </row>
    <row r="259" spans="1:58" hidden="1" x14ac:dyDescent="0.35">
      <c r="A259" t="s">
        <v>1007</v>
      </c>
      <c r="B259" s="10" t="s">
        <v>1008</v>
      </c>
      <c r="C259" t="s">
        <v>1436</v>
      </c>
      <c r="D259" t="s">
        <v>49</v>
      </c>
      <c r="E259">
        <v>325</v>
      </c>
      <c r="F259" t="s">
        <v>50</v>
      </c>
      <c r="G259">
        <v>11464</v>
      </c>
      <c r="H259">
        <v>325</v>
      </c>
      <c r="I259">
        <v>25</v>
      </c>
      <c r="J259" t="s">
        <v>51</v>
      </c>
      <c r="K259" t="s">
        <v>51</v>
      </c>
      <c r="L259" t="s">
        <v>51</v>
      </c>
      <c r="M259" t="s">
        <v>51</v>
      </c>
      <c r="N259" t="s">
        <v>51</v>
      </c>
      <c r="O259" t="s">
        <v>51</v>
      </c>
      <c r="P259" t="s">
        <v>51</v>
      </c>
      <c r="Q259" t="s">
        <v>51</v>
      </c>
      <c r="R259" t="s">
        <v>51</v>
      </c>
      <c r="S259" t="s">
        <v>51</v>
      </c>
      <c r="T259" t="s">
        <v>51</v>
      </c>
      <c r="U259" t="s">
        <v>51</v>
      </c>
      <c r="V259" t="s">
        <v>51</v>
      </c>
      <c r="W259" t="s">
        <v>51</v>
      </c>
      <c r="X259" t="s">
        <v>51</v>
      </c>
      <c r="Y259" t="s">
        <v>51</v>
      </c>
      <c r="Z259" t="s">
        <v>51</v>
      </c>
      <c r="AA259" t="s">
        <v>51</v>
      </c>
      <c r="AB259" t="s">
        <v>51</v>
      </c>
      <c r="AC259" t="s">
        <v>51</v>
      </c>
      <c r="AD259" t="s">
        <v>51</v>
      </c>
      <c r="AE259" t="s">
        <v>51</v>
      </c>
      <c r="AF259" t="s">
        <v>51</v>
      </c>
      <c r="AG259" t="s">
        <v>51</v>
      </c>
      <c r="AH259" t="s">
        <v>51</v>
      </c>
      <c r="AI259" t="s">
        <v>51</v>
      </c>
      <c r="AJ259" t="s">
        <v>51</v>
      </c>
      <c r="AK259" t="s">
        <v>51</v>
      </c>
      <c r="AL259" t="s">
        <v>51</v>
      </c>
      <c r="AM259" t="s">
        <v>51</v>
      </c>
      <c r="AN259" t="s">
        <v>51</v>
      </c>
      <c r="AO259" t="s">
        <v>51</v>
      </c>
      <c r="AP259" t="s">
        <v>51</v>
      </c>
      <c r="AQ259" t="s">
        <v>51</v>
      </c>
      <c r="AR259" t="s">
        <v>51</v>
      </c>
      <c r="AS259">
        <f t="shared" si="47"/>
        <v>4</v>
      </c>
      <c r="AT259">
        <f t="shared" si="48"/>
        <v>4</v>
      </c>
      <c r="AU259">
        <f t="shared" si="49"/>
        <v>4</v>
      </c>
      <c r="AV259">
        <f t="shared" si="50"/>
        <v>4</v>
      </c>
      <c r="AW259">
        <f t="shared" si="51"/>
        <v>4</v>
      </c>
      <c r="AX259">
        <f t="shared" si="52"/>
        <v>4</v>
      </c>
      <c r="AY259">
        <f t="shared" si="53"/>
        <v>4</v>
      </c>
      <c r="AZ259">
        <f t="shared" si="54"/>
        <v>4</v>
      </c>
      <c r="BA259">
        <f t="shared" si="55"/>
        <v>4</v>
      </c>
      <c r="BB259">
        <f t="shared" si="56"/>
        <v>9</v>
      </c>
      <c r="BC259">
        <f t="shared" si="57"/>
        <v>0</v>
      </c>
      <c r="BD259" t="str">
        <f t="shared" ref="BD259:BD322" si="58">IFERROR(AH259/$AP259,"")</f>
        <v/>
      </c>
      <c r="BE259" t="str">
        <f t="shared" ref="BE259:BE322" si="59">IFERROR(AI259/$AP259,"")</f>
        <v/>
      </c>
      <c r="BF259" t="str">
        <f t="shared" ref="BF259:BF322" si="60">IFERROR(AJ259/$AP259,"")</f>
        <v/>
      </c>
    </row>
    <row r="260" spans="1:58" hidden="1" x14ac:dyDescent="0.35">
      <c r="A260" t="s">
        <v>466</v>
      </c>
      <c r="B260" s="10" t="s">
        <v>467</v>
      </c>
      <c r="C260" t="s">
        <v>1437</v>
      </c>
      <c r="D260" t="s">
        <v>501</v>
      </c>
      <c r="E260">
        <v>706</v>
      </c>
      <c r="F260" t="s">
        <v>502</v>
      </c>
      <c r="G260">
        <v>11465</v>
      </c>
      <c r="H260">
        <v>706</v>
      </c>
      <c r="I260">
        <v>25</v>
      </c>
      <c r="J260" t="s">
        <v>51</v>
      </c>
      <c r="K260" t="s">
        <v>51</v>
      </c>
      <c r="L260" t="s">
        <v>51</v>
      </c>
      <c r="M260" t="s">
        <v>51</v>
      </c>
      <c r="N260" t="s">
        <v>51</v>
      </c>
      <c r="O260" t="s">
        <v>51</v>
      </c>
      <c r="P260" t="s">
        <v>51</v>
      </c>
      <c r="Q260" t="s">
        <v>51</v>
      </c>
      <c r="R260" t="s">
        <v>51</v>
      </c>
      <c r="S260" t="s">
        <v>51</v>
      </c>
      <c r="T260" t="s">
        <v>51</v>
      </c>
      <c r="U260" t="s">
        <v>51</v>
      </c>
      <c r="V260" t="s">
        <v>51</v>
      </c>
      <c r="W260" t="s">
        <v>51</v>
      </c>
      <c r="X260" t="s">
        <v>51</v>
      </c>
      <c r="Y260" t="s">
        <v>51</v>
      </c>
      <c r="Z260" t="s">
        <v>51</v>
      </c>
      <c r="AA260" t="s">
        <v>51</v>
      </c>
      <c r="AB260" t="s">
        <v>51</v>
      </c>
      <c r="AC260" t="s">
        <v>51</v>
      </c>
      <c r="AD260" t="s">
        <v>51</v>
      </c>
      <c r="AE260" t="s">
        <v>51</v>
      </c>
      <c r="AF260" t="s">
        <v>51</v>
      </c>
      <c r="AG260" t="s">
        <v>51</v>
      </c>
      <c r="AH260" t="s">
        <v>51</v>
      </c>
      <c r="AI260" t="s">
        <v>51</v>
      </c>
      <c r="AJ260" t="s">
        <v>51</v>
      </c>
      <c r="AK260" t="s">
        <v>51</v>
      </c>
      <c r="AL260" t="s">
        <v>51</v>
      </c>
      <c r="AM260" t="s">
        <v>51</v>
      </c>
      <c r="AN260" t="s">
        <v>51</v>
      </c>
      <c r="AO260" t="s">
        <v>51</v>
      </c>
      <c r="AP260" t="s">
        <v>51</v>
      </c>
      <c r="AQ260" t="s">
        <v>51</v>
      </c>
      <c r="AR260" t="s">
        <v>51</v>
      </c>
      <c r="AS260">
        <f t="shared" si="47"/>
        <v>4</v>
      </c>
      <c r="AT260">
        <f t="shared" si="48"/>
        <v>4</v>
      </c>
      <c r="AU260">
        <f t="shared" si="49"/>
        <v>4</v>
      </c>
      <c r="AV260">
        <f t="shared" si="50"/>
        <v>4</v>
      </c>
      <c r="AW260">
        <f t="shared" si="51"/>
        <v>4</v>
      </c>
      <c r="AX260">
        <f t="shared" si="52"/>
        <v>4</v>
      </c>
      <c r="AY260">
        <f t="shared" si="53"/>
        <v>4</v>
      </c>
      <c r="AZ260">
        <f t="shared" si="54"/>
        <v>4</v>
      </c>
      <c r="BA260">
        <f t="shared" si="55"/>
        <v>4</v>
      </c>
      <c r="BB260">
        <f t="shared" si="56"/>
        <v>9</v>
      </c>
      <c r="BC260">
        <f t="shared" si="57"/>
        <v>0</v>
      </c>
      <c r="BD260" t="str">
        <f t="shared" si="58"/>
        <v/>
      </c>
      <c r="BE260" t="str">
        <f t="shared" si="59"/>
        <v/>
      </c>
      <c r="BF260" t="str">
        <f t="shared" si="60"/>
        <v/>
      </c>
    </row>
    <row r="261" spans="1:58" hidden="1" x14ac:dyDescent="0.35">
      <c r="A261" t="s">
        <v>466</v>
      </c>
      <c r="B261" s="10" t="s">
        <v>467</v>
      </c>
      <c r="C261" t="s">
        <v>1438</v>
      </c>
      <c r="D261" t="s">
        <v>501</v>
      </c>
      <c r="E261">
        <v>573</v>
      </c>
      <c r="F261" t="s">
        <v>502</v>
      </c>
      <c r="G261">
        <v>11466</v>
      </c>
      <c r="H261">
        <v>573</v>
      </c>
      <c r="I261">
        <v>25</v>
      </c>
      <c r="J261" t="s">
        <v>51</v>
      </c>
      <c r="K261" t="s">
        <v>51</v>
      </c>
      <c r="L261" t="s">
        <v>51</v>
      </c>
      <c r="M261" t="s">
        <v>51</v>
      </c>
      <c r="N261" t="s">
        <v>51</v>
      </c>
      <c r="O261" t="s">
        <v>51</v>
      </c>
      <c r="P261" t="s">
        <v>51</v>
      </c>
      <c r="Q261" t="s">
        <v>51</v>
      </c>
      <c r="R261" t="s">
        <v>51</v>
      </c>
      <c r="S261" t="s">
        <v>51</v>
      </c>
      <c r="T261" t="s">
        <v>51</v>
      </c>
      <c r="U261" t="s">
        <v>51</v>
      </c>
      <c r="V261" t="s">
        <v>51</v>
      </c>
      <c r="W261" t="s">
        <v>51</v>
      </c>
      <c r="X261" t="s">
        <v>51</v>
      </c>
      <c r="Y261" t="s">
        <v>51</v>
      </c>
      <c r="Z261" t="s">
        <v>51</v>
      </c>
      <c r="AA261" t="s">
        <v>51</v>
      </c>
      <c r="AB261" t="s">
        <v>51</v>
      </c>
      <c r="AC261" t="s">
        <v>51</v>
      </c>
      <c r="AD261" t="s">
        <v>51</v>
      </c>
      <c r="AE261" t="s">
        <v>51</v>
      </c>
      <c r="AF261" t="s">
        <v>51</v>
      </c>
      <c r="AG261" t="s">
        <v>51</v>
      </c>
      <c r="AH261" t="s">
        <v>51</v>
      </c>
      <c r="AI261" t="s">
        <v>51</v>
      </c>
      <c r="AJ261" t="s">
        <v>51</v>
      </c>
      <c r="AK261" t="s">
        <v>51</v>
      </c>
      <c r="AL261" t="s">
        <v>51</v>
      </c>
      <c r="AM261" t="s">
        <v>51</v>
      </c>
      <c r="AN261" t="s">
        <v>51</v>
      </c>
      <c r="AO261" t="s">
        <v>51</v>
      </c>
      <c r="AP261" t="s">
        <v>51</v>
      </c>
      <c r="AQ261" t="s">
        <v>51</v>
      </c>
      <c r="AR261" t="s">
        <v>51</v>
      </c>
      <c r="AS261">
        <f t="shared" ref="AS261:AS324" si="61">LEN(V261)</f>
        <v>4</v>
      </c>
      <c r="AT261">
        <f t="shared" ref="AT261:AT324" si="62">LEN(W261)</f>
        <v>4</v>
      </c>
      <c r="AU261">
        <f t="shared" ref="AU261:AU324" si="63">LEN(X261)</f>
        <v>4</v>
      </c>
      <c r="AV261">
        <f t="shared" ref="AV261:AV324" si="64">LEN(Y261)</f>
        <v>4</v>
      </c>
      <c r="AW261">
        <f t="shared" ref="AW261:AW324" si="65">LEN(Z261)</f>
        <v>4</v>
      </c>
      <c r="AX261">
        <f t="shared" ref="AX261:AX324" si="66">LEN(AA261)</f>
        <v>4</v>
      </c>
      <c r="AY261">
        <f t="shared" ref="AY261:AY324" si="67">LEN(AB261)</f>
        <v>4</v>
      </c>
      <c r="AZ261">
        <f t="shared" ref="AZ261:AZ324" si="68">LEN(AC261)</f>
        <v>4</v>
      </c>
      <c r="BA261">
        <f t="shared" ref="BA261:BA324" si="69">LEN(AD261)</f>
        <v>4</v>
      </c>
      <c r="BB261">
        <f t="shared" ref="BB261:BB324" si="70">COUNTIFS(V261:AD261,"NULL")</f>
        <v>9</v>
      </c>
      <c r="BC261">
        <f t="shared" ref="BC261:BC324" si="71">SUM(AH261:AJ261)</f>
        <v>0</v>
      </c>
      <c r="BD261" t="str">
        <f t="shared" si="58"/>
        <v/>
      </c>
      <c r="BE261" t="str">
        <f t="shared" si="59"/>
        <v/>
      </c>
      <c r="BF261" t="str">
        <f t="shared" si="60"/>
        <v/>
      </c>
    </row>
    <row r="262" spans="1:58" hidden="1" x14ac:dyDescent="0.35">
      <c r="A262" t="s">
        <v>466</v>
      </c>
      <c r="B262" s="10" t="s">
        <v>467</v>
      </c>
      <c r="C262" t="s">
        <v>1439</v>
      </c>
      <c r="D262" t="s">
        <v>464</v>
      </c>
      <c r="E262">
        <v>707</v>
      </c>
      <c r="F262" t="s">
        <v>502</v>
      </c>
      <c r="G262">
        <v>11467</v>
      </c>
      <c r="H262">
        <v>707</v>
      </c>
      <c r="I262">
        <v>25</v>
      </c>
      <c r="J262" t="s">
        <v>51</v>
      </c>
      <c r="K262" t="s">
        <v>51</v>
      </c>
      <c r="L262" t="s">
        <v>51</v>
      </c>
      <c r="M262" t="s">
        <v>51</v>
      </c>
      <c r="N262" t="s">
        <v>51</v>
      </c>
      <c r="O262" t="s">
        <v>51</v>
      </c>
      <c r="P262" t="s">
        <v>51</v>
      </c>
      <c r="Q262" t="s">
        <v>51</v>
      </c>
      <c r="R262" t="s">
        <v>51</v>
      </c>
      <c r="S262" t="s">
        <v>51</v>
      </c>
      <c r="T262" t="s">
        <v>51</v>
      </c>
      <c r="U262" t="s">
        <v>51</v>
      </c>
      <c r="V262" t="s">
        <v>51</v>
      </c>
      <c r="W262" t="s">
        <v>51</v>
      </c>
      <c r="X262" t="s">
        <v>51</v>
      </c>
      <c r="Y262" t="s">
        <v>51</v>
      </c>
      <c r="Z262" t="s">
        <v>51</v>
      </c>
      <c r="AA262" t="s">
        <v>51</v>
      </c>
      <c r="AB262" t="s">
        <v>51</v>
      </c>
      <c r="AC262" t="s">
        <v>51</v>
      </c>
      <c r="AD262" t="s">
        <v>51</v>
      </c>
      <c r="AE262" t="s">
        <v>51</v>
      </c>
      <c r="AF262" t="s">
        <v>51</v>
      </c>
      <c r="AG262" t="s">
        <v>51</v>
      </c>
      <c r="AH262" t="s">
        <v>51</v>
      </c>
      <c r="AI262" t="s">
        <v>51</v>
      </c>
      <c r="AJ262" t="s">
        <v>51</v>
      </c>
      <c r="AK262" t="s">
        <v>51</v>
      </c>
      <c r="AL262" t="s">
        <v>51</v>
      </c>
      <c r="AM262" t="s">
        <v>51</v>
      </c>
      <c r="AN262" t="s">
        <v>51</v>
      </c>
      <c r="AO262" t="s">
        <v>51</v>
      </c>
      <c r="AP262" t="s">
        <v>51</v>
      </c>
      <c r="AQ262" t="s">
        <v>51</v>
      </c>
      <c r="AR262" t="s">
        <v>51</v>
      </c>
      <c r="AS262">
        <f t="shared" si="61"/>
        <v>4</v>
      </c>
      <c r="AT262">
        <f t="shared" si="62"/>
        <v>4</v>
      </c>
      <c r="AU262">
        <f t="shared" si="63"/>
        <v>4</v>
      </c>
      <c r="AV262">
        <f t="shared" si="64"/>
        <v>4</v>
      </c>
      <c r="AW262">
        <f t="shared" si="65"/>
        <v>4</v>
      </c>
      <c r="AX262">
        <f t="shared" si="66"/>
        <v>4</v>
      </c>
      <c r="AY262">
        <f t="shared" si="67"/>
        <v>4</v>
      </c>
      <c r="AZ262">
        <f t="shared" si="68"/>
        <v>4</v>
      </c>
      <c r="BA262">
        <f t="shared" si="69"/>
        <v>4</v>
      </c>
      <c r="BB262">
        <f t="shared" si="70"/>
        <v>9</v>
      </c>
      <c r="BC262">
        <f t="shared" si="71"/>
        <v>0</v>
      </c>
      <c r="BD262" t="str">
        <f t="shared" si="58"/>
        <v/>
      </c>
      <c r="BE262" t="str">
        <f t="shared" si="59"/>
        <v/>
      </c>
      <c r="BF262" t="str">
        <f t="shared" si="60"/>
        <v/>
      </c>
    </row>
    <row r="263" spans="1:58" hidden="1" x14ac:dyDescent="0.35">
      <c r="A263" t="s">
        <v>1258</v>
      </c>
      <c r="B263" s="10" t="s">
        <v>1259</v>
      </c>
      <c r="C263" t="s">
        <v>1440</v>
      </c>
      <c r="D263" t="s">
        <v>85</v>
      </c>
      <c r="E263">
        <v>74</v>
      </c>
      <c r="F263" t="s">
        <v>50</v>
      </c>
      <c r="G263">
        <v>11468</v>
      </c>
      <c r="H263">
        <v>74</v>
      </c>
      <c r="I263">
        <v>25</v>
      </c>
      <c r="J263" t="s">
        <v>51</v>
      </c>
      <c r="K263" t="s">
        <v>51</v>
      </c>
      <c r="L263" t="s">
        <v>51</v>
      </c>
      <c r="M263" t="s">
        <v>51</v>
      </c>
      <c r="N263" t="s">
        <v>51</v>
      </c>
      <c r="O263" t="s">
        <v>51</v>
      </c>
      <c r="P263" t="s">
        <v>51</v>
      </c>
      <c r="Q263" t="s">
        <v>51</v>
      </c>
      <c r="R263" t="s">
        <v>51</v>
      </c>
      <c r="S263" t="s">
        <v>51</v>
      </c>
      <c r="T263" t="s">
        <v>51</v>
      </c>
      <c r="U263" t="s">
        <v>51</v>
      </c>
      <c r="V263" t="s">
        <v>51</v>
      </c>
      <c r="W263" t="s">
        <v>51</v>
      </c>
      <c r="X263" t="s">
        <v>51</v>
      </c>
      <c r="Y263" t="s">
        <v>51</v>
      </c>
      <c r="Z263" t="s">
        <v>51</v>
      </c>
      <c r="AA263" t="s">
        <v>51</v>
      </c>
      <c r="AB263" t="s">
        <v>51</v>
      </c>
      <c r="AC263" t="s">
        <v>51</v>
      </c>
      <c r="AD263" t="s">
        <v>51</v>
      </c>
      <c r="AE263" t="s">
        <v>51</v>
      </c>
      <c r="AF263" t="s">
        <v>51</v>
      </c>
      <c r="AG263" t="s">
        <v>51</v>
      </c>
      <c r="AH263" t="s">
        <v>51</v>
      </c>
      <c r="AI263" t="s">
        <v>51</v>
      </c>
      <c r="AJ263" t="s">
        <v>51</v>
      </c>
      <c r="AK263" t="s">
        <v>51</v>
      </c>
      <c r="AL263" t="s">
        <v>51</v>
      </c>
      <c r="AM263" t="s">
        <v>51</v>
      </c>
      <c r="AN263" t="s">
        <v>51</v>
      </c>
      <c r="AO263" t="s">
        <v>51</v>
      </c>
      <c r="AP263">
        <v>155</v>
      </c>
      <c r="AQ263" t="s">
        <v>1441</v>
      </c>
      <c r="AR263" t="s">
        <v>224</v>
      </c>
      <c r="AS263">
        <f t="shared" si="61"/>
        <v>4</v>
      </c>
      <c r="AT263">
        <f t="shared" si="62"/>
        <v>4</v>
      </c>
      <c r="AU263">
        <f t="shared" si="63"/>
        <v>4</v>
      </c>
      <c r="AV263">
        <f t="shared" si="64"/>
        <v>4</v>
      </c>
      <c r="AW263">
        <f t="shared" si="65"/>
        <v>4</v>
      </c>
      <c r="AX263">
        <f t="shared" si="66"/>
        <v>4</v>
      </c>
      <c r="AY263">
        <f t="shared" si="67"/>
        <v>4</v>
      </c>
      <c r="AZ263">
        <f t="shared" si="68"/>
        <v>4</v>
      </c>
      <c r="BA263">
        <f t="shared" si="69"/>
        <v>4</v>
      </c>
      <c r="BB263">
        <f t="shared" si="70"/>
        <v>9</v>
      </c>
      <c r="BC263">
        <f t="shared" si="71"/>
        <v>0</v>
      </c>
      <c r="BD263" t="str">
        <f t="shared" si="58"/>
        <v/>
      </c>
      <c r="BE263" t="str">
        <f t="shared" si="59"/>
        <v/>
      </c>
      <c r="BF263" t="str">
        <f t="shared" si="60"/>
        <v/>
      </c>
    </row>
    <row r="264" spans="1:58" hidden="1" x14ac:dyDescent="0.35">
      <c r="A264" t="s">
        <v>1170</v>
      </c>
      <c r="B264" s="10" t="s">
        <v>1171</v>
      </c>
      <c r="C264" t="s">
        <v>1442</v>
      </c>
      <c r="D264" t="s">
        <v>49</v>
      </c>
      <c r="E264">
        <v>81</v>
      </c>
      <c r="F264" t="s">
        <v>50</v>
      </c>
      <c r="G264">
        <v>11469</v>
      </c>
      <c r="H264">
        <v>81</v>
      </c>
      <c r="I264">
        <v>25</v>
      </c>
      <c r="J264" t="s">
        <v>51</v>
      </c>
      <c r="K264" t="s">
        <v>51</v>
      </c>
      <c r="L264" t="s">
        <v>51</v>
      </c>
      <c r="M264" t="s">
        <v>51</v>
      </c>
      <c r="N264" t="s">
        <v>51</v>
      </c>
      <c r="O264" t="s">
        <v>51</v>
      </c>
      <c r="P264" t="s">
        <v>51</v>
      </c>
      <c r="Q264" t="s">
        <v>51</v>
      </c>
      <c r="R264" t="s">
        <v>51</v>
      </c>
      <c r="S264" t="s">
        <v>51</v>
      </c>
      <c r="T264" t="s">
        <v>51</v>
      </c>
      <c r="U264" t="s">
        <v>51</v>
      </c>
      <c r="V264" t="s">
        <v>51</v>
      </c>
      <c r="W264" t="s">
        <v>51</v>
      </c>
      <c r="X264" t="s">
        <v>51</v>
      </c>
      <c r="Y264" t="s">
        <v>51</v>
      </c>
      <c r="Z264" t="s">
        <v>51</v>
      </c>
      <c r="AA264" t="s">
        <v>51</v>
      </c>
      <c r="AB264" t="s">
        <v>51</v>
      </c>
      <c r="AC264" t="s">
        <v>51</v>
      </c>
      <c r="AD264" t="s">
        <v>51</v>
      </c>
      <c r="AE264" t="s">
        <v>51</v>
      </c>
      <c r="AF264" t="s">
        <v>51</v>
      </c>
      <c r="AG264" t="s">
        <v>51</v>
      </c>
      <c r="AH264" t="s">
        <v>51</v>
      </c>
      <c r="AI264" t="s">
        <v>51</v>
      </c>
      <c r="AJ264" t="s">
        <v>51</v>
      </c>
      <c r="AK264" t="s">
        <v>51</v>
      </c>
      <c r="AL264" t="s">
        <v>51</v>
      </c>
      <c r="AM264" t="s">
        <v>51</v>
      </c>
      <c r="AN264" t="s">
        <v>51</v>
      </c>
      <c r="AO264" t="s">
        <v>51</v>
      </c>
      <c r="AP264">
        <v>133</v>
      </c>
      <c r="AQ264" t="s">
        <v>51</v>
      </c>
      <c r="AR264" t="s">
        <v>51</v>
      </c>
      <c r="AS264">
        <f t="shared" si="61"/>
        <v>4</v>
      </c>
      <c r="AT264">
        <f t="shared" si="62"/>
        <v>4</v>
      </c>
      <c r="AU264">
        <f t="shared" si="63"/>
        <v>4</v>
      </c>
      <c r="AV264">
        <f t="shared" si="64"/>
        <v>4</v>
      </c>
      <c r="AW264">
        <f t="shared" si="65"/>
        <v>4</v>
      </c>
      <c r="AX264">
        <f t="shared" si="66"/>
        <v>4</v>
      </c>
      <c r="AY264">
        <f t="shared" si="67"/>
        <v>4</v>
      </c>
      <c r="AZ264">
        <f t="shared" si="68"/>
        <v>4</v>
      </c>
      <c r="BA264">
        <f t="shared" si="69"/>
        <v>4</v>
      </c>
      <c r="BB264">
        <f t="shared" si="70"/>
        <v>9</v>
      </c>
      <c r="BC264">
        <f t="shared" si="71"/>
        <v>0</v>
      </c>
      <c r="BD264" t="str">
        <f t="shared" si="58"/>
        <v/>
      </c>
      <c r="BE264" t="str">
        <f t="shared" si="59"/>
        <v/>
      </c>
      <c r="BF264" t="str">
        <f t="shared" si="60"/>
        <v/>
      </c>
    </row>
    <row r="265" spans="1:58" x14ac:dyDescent="0.35">
      <c r="A265" t="s">
        <v>1443</v>
      </c>
      <c r="B265" s="10" t="s">
        <v>1444</v>
      </c>
      <c r="C265" t="s">
        <v>1445</v>
      </c>
      <c r="D265" t="s">
        <v>49</v>
      </c>
      <c r="E265">
        <v>28</v>
      </c>
      <c r="F265" t="s">
        <v>50</v>
      </c>
      <c r="G265">
        <v>11470</v>
      </c>
      <c r="H265">
        <v>28</v>
      </c>
      <c r="I265">
        <v>25</v>
      </c>
      <c r="J265" t="s">
        <v>51</v>
      </c>
      <c r="K265" t="s">
        <v>51</v>
      </c>
      <c r="L265" t="s">
        <v>51</v>
      </c>
      <c r="M265" t="s">
        <v>51</v>
      </c>
      <c r="N265" t="s">
        <v>51</v>
      </c>
      <c r="O265" t="s">
        <v>51</v>
      </c>
      <c r="P265" t="s">
        <v>51</v>
      </c>
      <c r="Q265" t="s">
        <v>51</v>
      </c>
      <c r="R265" t="s">
        <v>51</v>
      </c>
      <c r="S265" t="s">
        <v>51</v>
      </c>
      <c r="T265" t="s">
        <v>51</v>
      </c>
      <c r="U265" t="s">
        <v>51</v>
      </c>
      <c r="V265" t="s">
        <v>157</v>
      </c>
      <c r="W265" t="s">
        <v>1446</v>
      </c>
      <c r="X265" t="s">
        <v>1447</v>
      </c>
      <c r="Y265" t="s">
        <v>1448</v>
      </c>
      <c r="Z265" t="s">
        <v>157</v>
      </c>
      <c r="AA265" t="s">
        <v>1449</v>
      </c>
      <c r="AB265" t="s">
        <v>1450</v>
      </c>
      <c r="AC265" t="s">
        <v>1451</v>
      </c>
      <c r="AD265" t="s">
        <v>51</v>
      </c>
      <c r="AE265" t="s">
        <v>1452</v>
      </c>
      <c r="AF265" t="s">
        <v>1453</v>
      </c>
      <c r="AG265" t="s">
        <v>1454</v>
      </c>
      <c r="AH265">
        <v>19</v>
      </c>
      <c r="AI265">
        <v>188</v>
      </c>
      <c r="AJ265">
        <v>52</v>
      </c>
      <c r="AK265" t="s">
        <v>51</v>
      </c>
      <c r="AL265" t="s">
        <v>51</v>
      </c>
      <c r="AM265" t="s">
        <v>1455</v>
      </c>
      <c r="AN265" t="s">
        <v>51</v>
      </c>
      <c r="AO265" t="s">
        <v>1456</v>
      </c>
      <c r="AP265">
        <v>236</v>
      </c>
      <c r="AQ265" t="s">
        <v>1457</v>
      </c>
      <c r="AR265" t="s">
        <v>83</v>
      </c>
      <c r="AS265">
        <f t="shared" si="61"/>
        <v>2</v>
      </c>
      <c r="AT265">
        <f t="shared" si="62"/>
        <v>98</v>
      </c>
      <c r="AU265">
        <f t="shared" si="63"/>
        <v>57</v>
      </c>
      <c r="AV265">
        <f t="shared" si="64"/>
        <v>117</v>
      </c>
      <c r="AW265">
        <f t="shared" si="65"/>
        <v>2</v>
      </c>
      <c r="AX265">
        <f t="shared" si="66"/>
        <v>54</v>
      </c>
      <c r="AY265">
        <f t="shared" si="67"/>
        <v>125</v>
      </c>
      <c r="AZ265">
        <f t="shared" si="68"/>
        <v>64</v>
      </c>
      <c r="BA265">
        <f t="shared" si="69"/>
        <v>4</v>
      </c>
      <c r="BB265">
        <f t="shared" si="70"/>
        <v>1</v>
      </c>
      <c r="BC265">
        <f t="shared" si="71"/>
        <v>259</v>
      </c>
      <c r="BD265">
        <f t="shared" si="58"/>
        <v>8.050847457627118E-2</v>
      </c>
      <c r="BE265">
        <f t="shared" si="59"/>
        <v>0.79661016949152541</v>
      </c>
      <c r="BF265">
        <f t="shared" si="60"/>
        <v>0.22033898305084745</v>
      </c>
    </row>
    <row r="266" spans="1:58" x14ac:dyDescent="0.35">
      <c r="A266" t="s">
        <v>91</v>
      </c>
      <c r="B266" s="10" t="s">
        <v>92</v>
      </c>
      <c r="C266" t="s">
        <v>1458</v>
      </c>
      <c r="D266" t="s">
        <v>501</v>
      </c>
      <c r="E266">
        <v>975</v>
      </c>
      <c r="F266" t="s">
        <v>502</v>
      </c>
      <c r="G266">
        <v>11471</v>
      </c>
      <c r="H266">
        <v>975</v>
      </c>
      <c r="I266">
        <v>25</v>
      </c>
      <c r="J266" t="s">
        <v>51</v>
      </c>
      <c r="K266" t="s">
        <v>51</v>
      </c>
      <c r="L266" t="s">
        <v>51</v>
      </c>
      <c r="M266" t="s">
        <v>51</v>
      </c>
      <c r="N266" t="s">
        <v>51</v>
      </c>
      <c r="O266" t="s">
        <v>51</v>
      </c>
      <c r="P266" t="s">
        <v>51</v>
      </c>
      <c r="Q266" t="s">
        <v>51</v>
      </c>
      <c r="R266" t="s">
        <v>51</v>
      </c>
      <c r="S266" t="s">
        <v>51</v>
      </c>
      <c r="T266" t="s">
        <v>51</v>
      </c>
      <c r="U266" t="s">
        <v>51</v>
      </c>
      <c r="V266" t="s">
        <v>299</v>
      </c>
      <c r="W266" t="s">
        <v>1459</v>
      </c>
      <c r="X266" t="s">
        <v>1460</v>
      </c>
      <c r="Y266" t="s">
        <v>51</v>
      </c>
      <c r="Z266" t="s">
        <v>51</v>
      </c>
      <c r="AA266" t="s">
        <v>51</v>
      </c>
      <c r="AB266" t="s">
        <v>51</v>
      </c>
      <c r="AC266" t="s">
        <v>51</v>
      </c>
      <c r="AD266" t="s">
        <v>1461</v>
      </c>
      <c r="AE266" t="s">
        <v>1462</v>
      </c>
      <c r="AF266" t="s">
        <v>1463</v>
      </c>
      <c r="AG266" t="s">
        <v>1464</v>
      </c>
      <c r="AH266">
        <v>1</v>
      </c>
      <c r="AI266">
        <v>1</v>
      </c>
      <c r="AJ266">
        <v>1</v>
      </c>
      <c r="AK266" t="s">
        <v>51</v>
      </c>
      <c r="AL266" t="s">
        <v>51</v>
      </c>
      <c r="AM266" t="s">
        <v>1465</v>
      </c>
      <c r="AN266" t="s">
        <v>51</v>
      </c>
      <c r="AO266" t="s">
        <v>1466</v>
      </c>
      <c r="AP266" t="s">
        <v>51</v>
      </c>
      <c r="AQ266" t="s">
        <v>51</v>
      </c>
      <c r="AR266" t="s">
        <v>119</v>
      </c>
      <c r="AS266">
        <f t="shared" si="61"/>
        <v>3</v>
      </c>
      <c r="AT266">
        <f t="shared" si="62"/>
        <v>35</v>
      </c>
      <c r="AU266">
        <f t="shared" si="63"/>
        <v>75</v>
      </c>
      <c r="AV266">
        <f t="shared" si="64"/>
        <v>4</v>
      </c>
      <c r="AW266">
        <f t="shared" si="65"/>
        <v>4</v>
      </c>
      <c r="AX266">
        <f t="shared" si="66"/>
        <v>4</v>
      </c>
      <c r="AY266">
        <f t="shared" si="67"/>
        <v>4</v>
      </c>
      <c r="AZ266">
        <f t="shared" si="68"/>
        <v>4</v>
      </c>
      <c r="BA266">
        <f t="shared" si="69"/>
        <v>246</v>
      </c>
      <c r="BB266">
        <f t="shared" si="70"/>
        <v>5</v>
      </c>
      <c r="BC266">
        <f t="shared" si="71"/>
        <v>3</v>
      </c>
      <c r="BD266" t="str">
        <f t="shared" si="58"/>
        <v/>
      </c>
      <c r="BE266" t="str">
        <f t="shared" si="59"/>
        <v/>
      </c>
      <c r="BF266" t="str">
        <f t="shared" si="60"/>
        <v/>
      </c>
    </row>
    <row r="267" spans="1:58" hidden="1" x14ac:dyDescent="0.35">
      <c r="A267" t="s">
        <v>1258</v>
      </c>
      <c r="B267" s="10" t="s">
        <v>1259</v>
      </c>
      <c r="C267" t="s">
        <v>1467</v>
      </c>
      <c r="D267" t="s">
        <v>49</v>
      </c>
      <c r="E267">
        <v>457</v>
      </c>
      <c r="F267" t="s">
        <v>50</v>
      </c>
      <c r="G267">
        <v>11472</v>
      </c>
      <c r="H267">
        <v>457</v>
      </c>
      <c r="I267">
        <v>25</v>
      </c>
      <c r="J267" t="s">
        <v>51</v>
      </c>
      <c r="K267" t="s">
        <v>51</v>
      </c>
      <c r="L267" t="s">
        <v>51</v>
      </c>
      <c r="M267" t="s">
        <v>51</v>
      </c>
      <c r="N267" t="s">
        <v>51</v>
      </c>
      <c r="O267" t="s">
        <v>51</v>
      </c>
      <c r="P267" t="s">
        <v>51</v>
      </c>
      <c r="Q267" t="s">
        <v>51</v>
      </c>
      <c r="R267" t="s">
        <v>51</v>
      </c>
      <c r="S267" t="s">
        <v>51</v>
      </c>
      <c r="T267" t="s">
        <v>51</v>
      </c>
      <c r="U267" t="s">
        <v>51</v>
      </c>
      <c r="V267" t="s">
        <v>51</v>
      </c>
      <c r="W267" t="s">
        <v>51</v>
      </c>
      <c r="X267" t="s">
        <v>51</v>
      </c>
      <c r="Y267" t="s">
        <v>51</v>
      </c>
      <c r="Z267" t="s">
        <v>51</v>
      </c>
      <c r="AA267" t="s">
        <v>51</v>
      </c>
      <c r="AB267" t="s">
        <v>51</v>
      </c>
      <c r="AC267" t="s">
        <v>51</v>
      </c>
      <c r="AD267" t="s">
        <v>51</v>
      </c>
      <c r="AE267" t="s">
        <v>51</v>
      </c>
      <c r="AF267" t="s">
        <v>51</v>
      </c>
      <c r="AG267" t="s">
        <v>51</v>
      </c>
      <c r="AH267" t="s">
        <v>51</v>
      </c>
      <c r="AI267" t="s">
        <v>51</v>
      </c>
      <c r="AJ267" t="s">
        <v>51</v>
      </c>
      <c r="AK267" t="s">
        <v>51</v>
      </c>
      <c r="AL267" t="s">
        <v>51</v>
      </c>
      <c r="AM267" t="s">
        <v>51</v>
      </c>
      <c r="AN267" t="s">
        <v>51</v>
      </c>
      <c r="AO267" t="s">
        <v>51</v>
      </c>
      <c r="AP267">
        <v>85</v>
      </c>
      <c r="AQ267" t="s">
        <v>51</v>
      </c>
      <c r="AR267" t="s">
        <v>1468</v>
      </c>
      <c r="AS267">
        <f t="shared" si="61"/>
        <v>4</v>
      </c>
      <c r="AT267">
        <f t="shared" si="62"/>
        <v>4</v>
      </c>
      <c r="AU267">
        <f t="shared" si="63"/>
        <v>4</v>
      </c>
      <c r="AV267">
        <f t="shared" si="64"/>
        <v>4</v>
      </c>
      <c r="AW267">
        <f t="shared" si="65"/>
        <v>4</v>
      </c>
      <c r="AX267">
        <f t="shared" si="66"/>
        <v>4</v>
      </c>
      <c r="AY267">
        <f t="shared" si="67"/>
        <v>4</v>
      </c>
      <c r="AZ267">
        <f t="shared" si="68"/>
        <v>4</v>
      </c>
      <c r="BA267">
        <f t="shared" si="69"/>
        <v>4</v>
      </c>
      <c r="BB267">
        <f t="shared" si="70"/>
        <v>9</v>
      </c>
      <c r="BC267">
        <f t="shared" si="71"/>
        <v>0</v>
      </c>
      <c r="BD267" t="str">
        <f t="shared" si="58"/>
        <v/>
      </c>
      <c r="BE267" t="str">
        <f t="shared" si="59"/>
        <v/>
      </c>
      <c r="BF267" t="str">
        <f t="shared" si="60"/>
        <v/>
      </c>
    </row>
    <row r="268" spans="1:58" hidden="1" x14ac:dyDescent="0.35">
      <c r="A268" t="s">
        <v>1469</v>
      </c>
      <c r="B268" s="10" t="s">
        <v>1470</v>
      </c>
      <c r="C268" t="s">
        <v>1471</v>
      </c>
      <c r="D268" t="s">
        <v>49</v>
      </c>
      <c r="E268">
        <v>414</v>
      </c>
      <c r="F268" t="s">
        <v>50</v>
      </c>
      <c r="G268">
        <v>11473</v>
      </c>
      <c r="H268">
        <v>414</v>
      </c>
      <c r="I268">
        <v>25</v>
      </c>
      <c r="J268" t="s">
        <v>51</v>
      </c>
      <c r="K268" t="s">
        <v>51</v>
      </c>
      <c r="L268" t="s">
        <v>51</v>
      </c>
      <c r="M268" t="s">
        <v>51</v>
      </c>
      <c r="N268" t="s">
        <v>51</v>
      </c>
      <c r="O268" t="s">
        <v>51</v>
      </c>
      <c r="P268" t="s">
        <v>51</v>
      </c>
      <c r="Q268" t="s">
        <v>51</v>
      </c>
      <c r="R268" t="s">
        <v>51</v>
      </c>
      <c r="S268" t="s">
        <v>51</v>
      </c>
      <c r="T268" t="s">
        <v>51</v>
      </c>
      <c r="U268" t="s">
        <v>51</v>
      </c>
      <c r="V268" t="s">
        <v>51</v>
      </c>
      <c r="W268" t="s">
        <v>51</v>
      </c>
      <c r="X268" t="s">
        <v>51</v>
      </c>
      <c r="Y268" t="s">
        <v>51</v>
      </c>
      <c r="Z268" t="s">
        <v>51</v>
      </c>
      <c r="AA268" t="s">
        <v>51</v>
      </c>
      <c r="AB268" t="s">
        <v>51</v>
      </c>
      <c r="AC268" t="s">
        <v>51</v>
      </c>
      <c r="AD268" t="s">
        <v>51</v>
      </c>
      <c r="AE268" t="s">
        <v>51</v>
      </c>
      <c r="AF268" t="s">
        <v>51</v>
      </c>
      <c r="AG268" t="s">
        <v>51</v>
      </c>
      <c r="AH268" t="s">
        <v>51</v>
      </c>
      <c r="AI268" t="s">
        <v>51</v>
      </c>
      <c r="AJ268" t="s">
        <v>51</v>
      </c>
      <c r="AK268" t="s">
        <v>51</v>
      </c>
      <c r="AL268" t="s">
        <v>51</v>
      </c>
      <c r="AM268" t="s">
        <v>51</v>
      </c>
      <c r="AN268" t="s">
        <v>51</v>
      </c>
      <c r="AO268" t="s">
        <v>51</v>
      </c>
      <c r="AP268" t="s">
        <v>51</v>
      </c>
      <c r="AQ268" t="s">
        <v>51</v>
      </c>
      <c r="AR268" t="s">
        <v>51</v>
      </c>
      <c r="AS268">
        <f t="shared" si="61"/>
        <v>4</v>
      </c>
      <c r="AT268">
        <f t="shared" si="62"/>
        <v>4</v>
      </c>
      <c r="AU268">
        <f t="shared" si="63"/>
        <v>4</v>
      </c>
      <c r="AV268">
        <f t="shared" si="64"/>
        <v>4</v>
      </c>
      <c r="AW268">
        <f t="shared" si="65"/>
        <v>4</v>
      </c>
      <c r="AX268">
        <f t="shared" si="66"/>
        <v>4</v>
      </c>
      <c r="AY268">
        <f t="shared" si="67"/>
        <v>4</v>
      </c>
      <c r="AZ268">
        <f t="shared" si="68"/>
        <v>4</v>
      </c>
      <c r="BA268">
        <f t="shared" si="69"/>
        <v>4</v>
      </c>
      <c r="BB268">
        <f t="shared" si="70"/>
        <v>9</v>
      </c>
      <c r="BC268">
        <f t="shared" si="71"/>
        <v>0</v>
      </c>
      <c r="BD268" t="str">
        <f t="shared" si="58"/>
        <v/>
      </c>
      <c r="BE268" t="str">
        <f t="shared" si="59"/>
        <v/>
      </c>
      <c r="BF268" t="str">
        <f t="shared" si="60"/>
        <v/>
      </c>
    </row>
    <row r="269" spans="1:58" hidden="1" x14ac:dyDescent="0.35">
      <c r="A269" t="s">
        <v>266</v>
      </c>
      <c r="B269" s="10" t="s">
        <v>267</v>
      </c>
      <c r="C269" t="s">
        <v>1472</v>
      </c>
      <c r="D269" t="s">
        <v>49</v>
      </c>
      <c r="E269">
        <v>103</v>
      </c>
      <c r="F269" t="s">
        <v>50</v>
      </c>
      <c r="G269">
        <v>11474</v>
      </c>
      <c r="H269">
        <v>103</v>
      </c>
      <c r="I269">
        <v>25</v>
      </c>
      <c r="J269" t="s">
        <v>51</v>
      </c>
      <c r="K269" t="s">
        <v>51</v>
      </c>
      <c r="L269" t="s">
        <v>51</v>
      </c>
      <c r="M269" t="s">
        <v>51</v>
      </c>
      <c r="N269" t="s">
        <v>51</v>
      </c>
      <c r="O269" t="s">
        <v>51</v>
      </c>
      <c r="P269" t="s">
        <v>51</v>
      </c>
      <c r="Q269" t="s">
        <v>51</v>
      </c>
      <c r="R269" t="s">
        <v>51</v>
      </c>
      <c r="S269" t="s">
        <v>51</v>
      </c>
      <c r="T269" t="s">
        <v>51</v>
      </c>
      <c r="U269" t="s">
        <v>51</v>
      </c>
      <c r="V269" t="s">
        <v>51</v>
      </c>
      <c r="W269" t="s">
        <v>51</v>
      </c>
      <c r="X269" t="s">
        <v>51</v>
      </c>
      <c r="Y269" t="s">
        <v>51</v>
      </c>
      <c r="Z269" t="s">
        <v>51</v>
      </c>
      <c r="AA269" t="s">
        <v>51</v>
      </c>
      <c r="AB269" t="s">
        <v>51</v>
      </c>
      <c r="AC269" t="s">
        <v>51</v>
      </c>
      <c r="AD269" t="s">
        <v>51</v>
      </c>
      <c r="AE269" t="s">
        <v>51</v>
      </c>
      <c r="AF269" t="s">
        <v>51</v>
      </c>
      <c r="AG269" t="s">
        <v>51</v>
      </c>
      <c r="AH269" t="s">
        <v>51</v>
      </c>
      <c r="AI269" t="s">
        <v>51</v>
      </c>
      <c r="AJ269" t="s">
        <v>51</v>
      </c>
      <c r="AK269" t="s">
        <v>51</v>
      </c>
      <c r="AL269" t="s">
        <v>51</v>
      </c>
      <c r="AM269" t="s">
        <v>51</v>
      </c>
      <c r="AN269" t="s">
        <v>51</v>
      </c>
      <c r="AO269" t="s">
        <v>51</v>
      </c>
      <c r="AP269" t="s">
        <v>51</v>
      </c>
      <c r="AQ269" t="s">
        <v>51</v>
      </c>
      <c r="AR269" t="s">
        <v>51</v>
      </c>
      <c r="AS269">
        <f t="shared" si="61"/>
        <v>4</v>
      </c>
      <c r="AT269">
        <f t="shared" si="62"/>
        <v>4</v>
      </c>
      <c r="AU269">
        <f t="shared" si="63"/>
        <v>4</v>
      </c>
      <c r="AV269">
        <f t="shared" si="64"/>
        <v>4</v>
      </c>
      <c r="AW269">
        <f t="shared" si="65"/>
        <v>4</v>
      </c>
      <c r="AX269">
        <f t="shared" si="66"/>
        <v>4</v>
      </c>
      <c r="AY269">
        <f t="shared" si="67"/>
        <v>4</v>
      </c>
      <c r="AZ269">
        <f t="shared" si="68"/>
        <v>4</v>
      </c>
      <c r="BA269">
        <f t="shared" si="69"/>
        <v>4</v>
      </c>
      <c r="BB269">
        <f t="shared" si="70"/>
        <v>9</v>
      </c>
      <c r="BC269">
        <f t="shared" si="71"/>
        <v>0</v>
      </c>
      <c r="BD269" t="str">
        <f t="shared" si="58"/>
        <v/>
      </c>
      <c r="BE269" t="str">
        <f t="shared" si="59"/>
        <v/>
      </c>
      <c r="BF269" t="str">
        <f t="shared" si="60"/>
        <v/>
      </c>
    </row>
    <row r="270" spans="1:58" hidden="1" x14ac:dyDescent="0.35">
      <c r="A270" t="s">
        <v>1473</v>
      </c>
      <c r="B270" s="10" t="s">
        <v>1474</v>
      </c>
      <c r="C270" t="s">
        <v>1475</v>
      </c>
      <c r="D270" t="s">
        <v>49</v>
      </c>
      <c r="E270">
        <v>384</v>
      </c>
      <c r="F270" t="s">
        <v>50</v>
      </c>
      <c r="G270">
        <v>11475</v>
      </c>
      <c r="H270">
        <v>384</v>
      </c>
      <c r="I270">
        <v>25</v>
      </c>
      <c r="J270" t="s">
        <v>51</v>
      </c>
      <c r="K270" t="s">
        <v>51</v>
      </c>
      <c r="L270" t="s">
        <v>51</v>
      </c>
      <c r="M270" t="s">
        <v>51</v>
      </c>
      <c r="N270" t="s">
        <v>51</v>
      </c>
      <c r="O270" t="s">
        <v>51</v>
      </c>
      <c r="P270" t="s">
        <v>51</v>
      </c>
      <c r="Q270" t="s">
        <v>51</v>
      </c>
      <c r="R270" t="s">
        <v>51</v>
      </c>
      <c r="S270" t="s">
        <v>51</v>
      </c>
      <c r="T270" t="s">
        <v>51</v>
      </c>
      <c r="U270" t="s">
        <v>51</v>
      </c>
      <c r="V270" t="s">
        <v>51</v>
      </c>
      <c r="W270" t="s">
        <v>51</v>
      </c>
      <c r="X270" t="s">
        <v>51</v>
      </c>
      <c r="Y270" t="s">
        <v>51</v>
      </c>
      <c r="Z270" t="s">
        <v>51</v>
      </c>
      <c r="AA270" t="s">
        <v>51</v>
      </c>
      <c r="AB270" t="s">
        <v>51</v>
      </c>
      <c r="AC270" t="s">
        <v>51</v>
      </c>
      <c r="AD270" t="s">
        <v>51</v>
      </c>
      <c r="AE270" t="s">
        <v>51</v>
      </c>
      <c r="AF270" t="s">
        <v>51</v>
      </c>
      <c r="AG270" t="s">
        <v>51</v>
      </c>
      <c r="AH270" t="s">
        <v>51</v>
      </c>
      <c r="AI270" t="s">
        <v>51</v>
      </c>
      <c r="AJ270" t="s">
        <v>51</v>
      </c>
      <c r="AK270" t="s">
        <v>51</v>
      </c>
      <c r="AL270" t="s">
        <v>51</v>
      </c>
      <c r="AM270" t="s">
        <v>51</v>
      </c>
      <c r="AN270" t="s">
        <v>51</v>
      </c>
      <c r="AO270" t="s">
        <v>51</v>
      </c>
      <c r="AP270" t="s">
        <v>51</v>
      </c>
      <c r="AQ270" t="s">
        <v>51</v>
      </c>
      <c r="AR270" t="s">
        <v>51</v>
      </c>
      <c r="AS270">
        <f t="shared" si="61"/>
        <v>4</v>
      </c>
      <c r="AT270">
        <f t="shared" si="62"/>
        <v>4</v>
      </c>
      <c r="AU270">
        <f t="shared" si="63"/>
        <v>4</v>
      </c>
      <c r="AV270">
        <f t="shared" si="64"/>
        <v>4</v>
      </c>
      <c r="AW270">
        <f t="shared" si="65"/>
        <v>4</v>
      </c>
      <c r="AX270">
        <f t="shared" si="66"/>
        <v>4</v>
      </c>
      <c r="AY270">
        <f t="shared" si="67"/>
        <v>4</v>
      </c>
      <c r="AZ270">
        <f t="shared" si="68"/>
        <v>4</v>
      </c>
      <c r="BA270">
        <f t="shared" si="69"/>
        <v>4</v>
      </c>
      <c r="BB270">
        <f t="shared" si="70"/>
        <v>9</v>
      </c>
      <c r="BC270">
        <f t="shared" si="71"/>
        <v>0</v>
      </c>
      <c r="BD270" t="str">
        <f t="shared" si="58"/>
        <v/>
      </c>
      <c r="BE270" t="str">
        <f t="shared" si="59"/>
        <v/>
      </c>
      <c r="BF270" t="str">
        <f t="shared" si="60"/>
        <v/>
      </c>
    </row>
    <row r="271" spans="1:58" hidden="1" x14ac:dyDescent="0.35">
      <c r="A271" t="s">
        <v>723</v>
      </c>
      <c r="B271" s="10" t="s">
        <v>724</v>
      </c>
      <c r="C271" t="s">
        <v>1476</v>
      </c>
      <c r="D271" t="s">
        <v>49</v>
      </c>
      <c r="E271">
        <v>69</v>
      </c>
      <c r="F271" t="s">
        <v>50</v>
      </c>
      <c r="G271">
        <v>11476</v>
      </c>
      <c r="H271">
        <v>69</v>
      </c>
      <c r="I271">
        <v>25</v>
      </c>
      <c r="J271" t="s">
        <v>51</v>
      </c>
      <c r="K271" t="s">
        <v>51</v>
      </c>
      <c r="L271" t="s">
        <v>51</v>
      </c>
      <c r="M271" t="s">
        <v>51</v>
      </c>
      <c r="N271" t="s">
        <v>51</v>
      </c>
      <c r="O271" t="s">
        <v>51</v>
      </c>
      <c r="P271" t="s">
        <v>51</v>
      </c>
      <c r="Q271" t="s">
        <v>51</v>
      </c>
      <c r="R271" t="s">
        <v>51</v>
      </c>
      <c r="S271" t="s">
        <v>51</v>
      </c>
      <c r="T271" t="s">
        <v>51</v>
      </c>
      <c r="U271" t="s">
        <v>51</v>
      </c>
      <c r="V271" t="s">
        <v>51</v>
      </c>
      <c r="W271" t="s">
        <v>51</v>
      </c>
      <c r="X271" t="s">
        <v>51</v>
      </c>
      <c r="Y271" t="s">
        <v>51</v>
      </c>
      <c r="Z271" t="s">
        <v>51</v>
      </c>
      <c r="AA271" t="s">
        <v>51</v>
      </c>
      <c r="AB271" t="s">
        <v>51</v>
      </c>
      <c r="AC271" t="s">
        <v>51</v>
      </c>
      <c r="AD271" t="s">
        <v>51</v>
      </c>
      <c r="AE271" t="s">
        <v>51</v>
      </c>
      <c r="AF271" t="s">
        <v>51</v>
      </c>
      <c r="AG271" t="s">
        <v>51</v>
      </c>
      <c r="AH271" t="s">
        <v>51</v>
      </c>
      <c r="AI271" t="s">
        <v>51</v>
      </c>
      <c r="AJ271" t="s">
        <v>51</v>
      </c>
      <c r="AK271" t="s">
        <v>51</v>
      </c>
      <c r="AL271" t="s">
        <v>51</v>
      </c>
      <c r="AM271" t="s">
        <v>51</v>
      </c>
      <c r="AN271" t="s">
        <v>51</v>
      </c>
      <c r="AO271" t="s">
        <v>51</v>
      </c>
      <c r="AP271" t="s">
        <v>51</v>
      </c>
      <c r="AQ271" t="s">
        <v>51</v>
      </c>
      <c r="AR271" t="s">
        <v>51</v>
      </c>
      <c r="AS271">
        <f t="shared" si="61"/>
        <v>4</v>
      </c>
      <c r="AT271">
        <f t="shared" si="62"/>
        <v>4</v>
      </c>
      <c r="AU271">
        <f t="shared" si="63"/>
        <v>4</v>
      </c>
      <c r="AV271">
        <f t="shared" si="64"/>
        <v>4</v>
      </c>
      <c r="AW271">
        <f t="shared" si="65"/>
        <v>4</v>
      </c>
      <c r="AX271">
        <f t="shared" si="66"/>
        <v>4</v>
      </c>
      <c r="AY271">
        <f t="shared" si="67"/>
        <v>4</v>
      </c>
      <c r="AZ271">
        <f t="shared" si="68"/>
        <v>4</v>
      </c>
      <c r="BA271">
        <f t="shared" si="69"/>
        <v>4</v>
      </c>
      <c r="BB271">
        <f t="shared" si="70"/>
        <v>9</v>
      </c>
      <c r="BC271">
        <f t="shared" si="71"/>
        <v>0</v>
      </c>
      <c r="BD271" t="str">
        <f t="shared" si="58"/>
        <v/>
      </c>
      <c r="BE271" t="str">
        <f t="shared" si="59"/>
        <v/>
      </c>
      <c r="BF271" t="str">
        <f t="shared" si="60"/>
        <v/>
      </c>
    </row>
    <row r="272" spans="1:58" hidden="1" x14ac:dyDescent="0.35">
      <c r="A272" t="s">
        <v>46</v>
      </c>
      <c r="B272" s="10" t="s">
        <v>47</v>
      </c>
      <c r="C272" t="s">
        <v>1477</v>
      </c>
      <c r="D272" t="s">
        <v>464</v>
      </c>
      <c r="E272">
        <v>468</v>
      </c>
      <c r="F272" t="s">
        <v>86</v>
      </c>
      <c r="G272">
        <v>11477</v>
      </c>
      <c r="H272">
        <v>468</v>
      </c>
      <c r="I272">
        <v>25</v>
      </c>
      <c r="J272" t="s">
        <v>51</v>
      </c>
      <c r="K272" t="s">
        <v>51</v>
      </c>
      <c r="L272" t="s">
        <v>51</v>
      </c>
      <c r="M272" t="s">
        <v>51</v>
      </c>
      <c r="N272" t="s">
        <v>51</v>
      </c>
      <c r="O272" t="s">
        <v>51</v>
      </c>
      <c r="P272" t="s">
        <v>51</v>
      </c>
      <c r="Q272" t="s">
        <v>51</v>
      </c>
      <c r="R272" t="s">
        <v>51</v>
      </c>
      <c r="S272" t="s">
        <v>51</v>
      </c>
      <c r="T272" t="s">
        <v>51</v>
      </c>
      <c r="U272" t="s">
        <v>51</v>
      </c>
      <c r="V272" t="s">
        <v>51</v>
      </c>
      <c r="W272" t="s">
        <v>51</v>
      </c>
      <c r="X272" t="s">
        <v>51</v>
      </c>
      <c r="Y272" t="s">
        <v>51</v>
      </c>
      <c r="Z272" t="s">
        <v>51</v>
      </c>
      <c r="AA272" t="s">
        <v>51</v>
      </c>
      <c r="AB272" t="s">
        <v>51</v>
      </c>
      <c r="AC272" t="s">
        <v>51</v>
      </c>
      <c r="AD272" t="s">
        <v>51</v>
      </c>
      <c r="AE272" t="s">
        <v>51</v>
      </c>
      <c r="AF272" t="s">
        <v>51</v>
      </c>
      <c r="AG272" t="s">
        <v>51</v>
      </c>
      <c r="AH272" t="s">
        <v>51</v>
      </c>
      <c r="AI272" t="s">
        <v>51</v>
      </c>
      <c r="AJ272" t="s">
        <v>51</v>
      </c>
      <c r="AK272" t="s">
        <v>51</v>
      </c>
      <c r="AL272" t="s">
        <v>51</v>
      </c>
      <c r="AM272" t="s">
        <v>51</v>
      </c>
      <c r="AN272" t="s">
        <v>51</v>
      </c>
      <c r="AO272" t="s">
        <v>51</v>
      </c>
      <c r="AP272" t="s">
        <v>51</v>
      </c>
      <c r="AQ272" t="s">
        <v>51</v>
      </c>
      <c r="AR272" t="s">
        <v>51</v>
      </c>
      <c r="AS272">
        <f t="shared" si="61"/>
        <v>4</v>
      </c>
      <c r="AT272">
        <f t="shared" si="62"/>
        <v>4</v>
      </c>
      <c r="AU272">
        <f t="shared" si="63"/>
        <v>4</v>
      </c>
      <c r="AV272">
        <f t="shared" si="64"/>
        <v>4</v>
      </c>
      <c r="AW272">
        <f t="shared" si="65"/>
        <v>4</v>
      </c>
      <c r="AX272">
        <f t="shared" si="66"/>
        <v>4</v>
      </c>
      <c r="AY272">
        <f t="shared" si="67"/>
        <v>4</v>
      </c>
      <c r="AZ272">
        <f t="shared" si="68"/>
        <v>4</v>
      </c>
      <c r="BA272">
        <f t="shared" si="69"/>
        <v>4</v>
      </c>
      <c r="BB272">
        <f t="shared" si="70"/>
        <v>9</v>
      </c>
      <c r="BC272">
        <f t="shared" si="71"/>
        <v>0</v>
      </c>
      <c r="BD272" t="str">
        <f t="shared" si="58"/>
        <v/>
      </c>
      <c r="BE272" t="str">
        <f t="shared" si="59"/>
        <v/>
      </c>
      <c r="BF272" t="str">
        <f t="shared" si="60"/>
        <v/>
      </c>
    </row>
    <row r="273" spans="1:58" x14ac:dyDescent="0.35">
      <c r="A273" t="s">
        <v>460</v>
      </c>
      <c r="B273" s="10" t="s">
        <v>461</v>
      </c>
      <c r="C273" t="s">
        <v>1478</v>
      </c>
      <c r="D273" t="s">
        <v>49</v>
      </c>
      <c r="E273">
        <v>17</v>
      </c>
      <c r="F273" t="s">
        <v>50</v>
      </c>
      <c r="G273">
        <v>12472</v>
      </c>
      <c r="H273">
        <v>17</v>
      </c>
      <c r="I273">
        <v>25</v>
      </c>
      <c r="J273" t="s">
        <v>51</v>
      </c>
      <c r="K273" t="s">
        <v>51</v>
      </c>
      <c r="L273" t="s">
        <v>51</v>
      </c>
      <c r="M273" t="s">
        <v>51</v>
      </c>
      <c r="N273" t="s">
        <v>51</v>
      </c>
      <c r="O273" t="s">
        <v>51</v>
      </c>
      <c r="P273" t="s">
        <v>51</v>
      </c>
      <c r="Q273" t="s">
        <v>51</v>
      </c>
      <c r="R273" t="s">
        <v>51</v>
      </c>
      <c r="S273" t="s">
        <v>51</v>
      </c>
      <c r="T273" t="s">
        <v>51</v>
      </c>
      <c r="U273" t="s">
        <v>51</v>
      </c>
      <c r="V273" t="s">
        <v>51</v>
      </c>
      <c r="W273" t="s">
        <v>1479</v>
      </c>
      <c r="X273" t="s">
        <v>1480</v>
      </c>
      <c r="Y273" t="s">
        <v>1481</v>
      </c>
      <c r="Z273" t="s">
        <v>1482</v>
      </c>
      <c r="AA273" t="s">
        <v>51</v>
      </c>
      <c r="AB273" t="s">
        <v>51</v>
      </c>
      <c r="AC273" t="s">
        <v>51</v>
      </c>
      <c r="AD273" t="s">
        <v>51</v>
      </c>
      <c r="AE273" t="s">
        <v>1483</v>
      </c>
      <c r="AF273" t="s">
        <v>1484</v>
      </c>
      <c r="AG273" t="s">
        <v>1485</v>
      </c>
      <c r="AH273">
        <v>3</v>
      </c>
      <c r="AI273">
        <v>2</v>
      </c>
      <c r="AJ273">
        <v>1</v>
      </c>
      <c r="AK273" t="s">
        <v>1486</v>
      </c>
      <c r="AL273" t="s">
        <v>51</v>
      </c>
      <c r="AM273" t="s">
        <v>1487</v>
      </c>
      <c r="AN273" t="s">
        <v>1488</v>
      </c>
      <c r="AO273" t="s">
        <v>1489</v>
      </c>
      <c r="AP273">
        <v>266</v>
      </c>
      <c r="AQ273" t="s">
        <v>51</v>
      </c>
      <c r="AR273" t="s">
        <v>83</v>
      </c>
      <c r="AS273">
        <f t="shared" si="61"/>
        <v>4</v>
      </c>
      <c r="AT273">
        <f t="shared" si="62"/>
        <v>38</v>
      </c>
      <c r="AU273">
        <f t="shared" si="63"/>
        <v>72</v>
      </c>
      <c r="AV273">
        <f t="shared" si="64"/>
        <v>71</v>
      </c>
      <c r="AW273">
        <f t="shared" si="65"/>
        <v>78</v>
      </c>
      <c r="AX273">
        <f t="shared" si="66"/>
        <v>4</v>
      </c>
      <c r="AY273">
        <f t="shared" si="67"/>
        <v>4</v>
      </c>
      <c r="AZ273">
        <f t="shared" si="68"/>
        <v>4</v>
      </c>
      <c r="BA273">
        <f t="shared" si="69"/>
        <v>4</v>
      </c>
      <c r="BB273">
        <f t="shared" si="70"/>
        <v>5</v>
      </c>
      <c r="BC273">
        <f t="shared" si="71"/>
        <v>6</v>
      </c>
      <c r="BD273">
        <f t="shared" si="58"/>
        <v>1.1278195488721804E-2</v>
      </c>
      <c r="BE273">
        <f t="shared" si="59"/>
        <v>7.5187969924812026E-3</v>
      </c>
      <c r="BF273">
        <f t="shared" si="60"/>
        <v>3.7593984962406013E-3</v>
      </c>
    </row>
    <row r="274" spans="1:58" hidden="1" x14ac:dyDescent="0.35">
      <c r="A274" t="s">
        <v>87</v>
      </c>
      <c r="B274" s="10" t="s">
        <v>88</v>
      </c>
      <c r="C274" t="s">
        <v>1490</v>
      </c>
      <c r="D274" t="s">
        <v>85</v>
      </c>
      <c r="E274">
        <v>2068</v>
      </c>
      <c r="F274" t="s">
        <v>90</v>
      </c>
      <c r="G274">
        <v>12473</v>
      </c>
      <c r="H274">
        <v>2068</v>
      </c>
      <c r="I274">
        <v>25</v>
      </c>
      <c r="J274" t="s">
        <v>51</v>
      </c>
      <c r="K274" t="s">
        <v>51</v>
      </c>
      <c r="L274" t="s">
        <v>51</v>
      </c>
      <c r="M274" t="s">
        <v>51</v>
      </c>
      <c r="N274" t="s">
        <v>51</v>
      </c>
      <c r="O274" t="s">
        <v>51</v>
      </c>
      <c r="P274" t="s">
        <v>51</v>
      </c>
      <c r="Q274" t="s">
        <v>51</v>
      </c>
      <c r="R274" t="s">
        <v>51</v>
      </c>
      <c r="S274" t="s">
        <v>51</v>
      </c>
      <c r="T274" t="s">
        <v>51</v>
      </c>
      <c r="U274" t="s">
        <v>51</v>
      </c>
      <c r="V274" t="s">
        <v>51</v>
      </c>
      <c r="W274" t="s">
        <v>51</v>
      </c>
      <c r="X274" t="s">
        <v>51</v>
      </c>
      <c r="Y274" t="s">
        <v>51</v>
      </c>
      <c r="Z274" t="s">
        <v>51</v>
      </c>
      <c r="AA274" t="s">
        <v>51</v>
      </c>
      <c r="AB274" t="s">
        <v>51</v>
      </c>
      <c r="AC274" t="s">
        <v>51</v>
      </c>
      <c r="AD274" t="s">
        <v>51</v>
      </c>
      <c r="AE274" t="s">
        <v>51</v>
      </c>
      <c r="AF274" t="s">
        <v>51</v>
      </c>
      <c r="AG274" t="s">
        <v>51</v>
      </c>
      <c r="AH274" t="s">
        <v>51</v>
      </c>
      <c r="AI274" t="s">
        <v>51</v>
      </c>
      <c r="AJ274" t="s">
        <v>51</v>
      </c>
      <c r="AK274" t="s">
        <v>51</v>
      </c>
      <c r="AL274" t="s">
        <v>51</v>
      </c>
      <c r="AM274" t="s">
        <v>51</v>
      </c>
      <c r="AN274" t="s">
        <v>51</v>
      </c>
      <c r="AO274" t="s">
        <v>51</v>
      </c>
      <c r="AP274" t="s">
        <v>51</v>
      </c>
      <c r="AQ274" t="s">
        <v>51</v>
      </c>
      <c r="AR274" t="s">
        <v>51</v>
      </c>
      <c r="AS274">
        <f t="shared" si="61"/>
        <v>4</v>
      </c>
      <c r="AT274">
        <f t="shared" si="62"/>
        <v>4</v>
      </c>
      <c r="AU274">
        <f t="shared" si="63"/>
        <v>4</v>
      </c>
      <c r="AV274">
        <f t="shared" si="64"/>
        <v>4</v>
      </c>
      <c r="AW274">
        <f t="shared" si="65"/>
        <v>4</v>
      </c>
      <c r="AX274">
        <f t="shared" si="66"/>
        <v>4</v>
      </c>
      <c r="AY274">
        <f t="shared" si="67"/>
        <v>4</v>
      </c>
      <c r="AZ274">
        <f t="shared" si="68"/>
        <v>4</v>
      </c>
      <c r="BA274">
        <f t="shared" si="69"/>
        <v>4</v>
      </c>
      <c r="BB274">
        <f t="shared" si="70"/>
        <v>9</v>
      </c>
      <c r="BC274">
        <f t="shared" si="71"/>
        <v>0</v>
      </c>
      <c r="BD274" t="str">
        <f t="shared" si="58"/>
        <v/>
      </c>
      <c r="BE274" t="str">
        <f t="shared" si="59"/>
        <v/>
      </c>
      <c r="BF274" t="str">
        <f t="shared" si="60"/>
        <v/>
      </c>
    </row>
    <row r="275" spans="1:58" hidden="1" x14ac:dyDescent="0.35">
      <c r="A275" t="s">
        <v>762</v>
      </c>
      <c r="B275" s="10" t="s">
        <v>763</v>
      </c>
      <c r="C275" t="s">
        <v>1491</v>
      </c>
      <c r="D275" t="s">
        <v>49</v>
      </c>
      <c r="E275">
        <v>68</v>
      </c>
      <c r="F275" t="s">
        <v>50</v>
      </c>
      <c r="G275">
        <v>12474</v>
      </c>
      <c r="H275">
        <v>68</v>
      </c>
      <c r="I275">
        <v>25</v>
      </c>
      <c r="J275" t="s">
        <v>51</v>
      </c>
      <c r="K275" t="s">
        <v>51</v>
      </c>
      <c r="L275" t="s">
        <v>51</v>
      </c>
      <c r="M275" t="s">
        <v>51</v>
      </c>
      <c r="N275" t="s">
        <v>51</v>
      </c>
      <c r="O275" t="s">
        <v>51</v>
      </c>
      <c r="P275" t="s">
        <v>51</v>
      </c>
      <c r="Q275" t="s">
        <v>51</v>
      </c>
      <c r="R275" t="s">
        <v>51</v>
      </c>
      <c r="S275" t="s">
        <v>51</v>
      </c>
      <c r="T275" t="s">
        <v>51</v>
      </c>
      <c r="U275" t="s">
        <v>51</v>
      </c>
      <c r="V275" t="s">
        <v>51</v>
      </c>
      <c r="W275" t="s">
        <v>51</v>
      </c>
      <c r="X275" t="s">
        <v>51</v>
      </c>
      <c r="Y275" t="s">
        <v>51</v>
      </c>
      <c r="Z275" t="s">
        <v>51</v>
      </c>
      <c r="AA275" t="s">
        <v>51</v>
      </c>
      <c r="AB275" t="s">
        <v>51</v>
      </c>
      <c r="AC275" t="s">
        <v>51</v>
      </c>
      <c r="AD275" t="s">
        <v>51</v>
      </c>
      <c r="AE275" t="s">
        <v>51</v>
      </c>
      <c r="AF275" t="s">
        <v>51</v>
      </c>
      <c r="AG275" t="s">
        <v>51</v>
      </c>
      <c r="AH275" t="s">
        <v>51</v>
      </c>
      <c r="AI275" t="s">
        <v>51</v>
      </c>
      <c r="AJ275" t="s">
        <v>51</v>
      </c>
      <c r="AK275" t="s">
        <v>51</v>
      </c>
      <c r="AL275" t="s">
        <v>51</v>
      </c>
      <c r="AM275" t="s">
        <v>51</v>
      </c>
      <c r="AN275" t="s">
        <v>51</v>
      </c>
      <c r="AO275" t="s">
        <v>51</v>
      </c>
      <c r="AP275" t="s">
        <v>51</v>
      </c>
      <c r="AQ275" t="s">
        <v>51</v>
      </c>
      <c r="AR275" t="s">
        <v>51</v>
      </c>
      <c r="AS275">
        <f t="shared" si="61"/>
        <v>4</v>
      </c>
      <c r="AT275">
        <f t="shared" si="62"/>
        <v>4</v>
      </c>
      <c r="AU275">
        <f t="shared" si="63"/>
        <v>4</v>
      </c>
      <c r="AV275">
        <f t="shared" si="64"/>
        <v>4</v>
      </c>
      <c r="AW275">
        <f t="shared" si="65"/>
        <v>4</v>
      </c>
      <c r="AX275">
        <f t="shared" si="66"/>
        <v>4</v>
      </c>
      <c r="AY275">
        <f t="shared" si="67"/>
        <v>4</v>
      </c>
      <c r="AZ275">
        <f t="shared" si="68"/>
        <v>4</v>
      </c>
      <c r="BA275">
        <f t="shared" si="69"/>
        <v>4</v>
      </c>
      <c r="BB275">
        <f t="shared" si="70"/>
        <v>9</v>
      </c>
      <c r="BC275">
        <f t="shared" si="71"/>
        <v>0</v>
      </c>
      <c r="BD275" t="str">
        <f t="shared" si="58"/>
        <v/>
      </c>
      <c r="BE275" t="str">
        <f t="shared" si="59"/>
        <v/>
      </c>
      <c r="BF275" t="str">
        <f t="shared" si="60"/>
        <v/>
      </c>
    </row>
    <row r="276" spans="1:58" hidden="1" x14ac:dyDescent="0.35">
      <c r="A276" t="s">
        <v>66</v>
      </c>
      <c r="B276" s="10" t="s">
        <v>67</v>
      </c>
      <c r="C276" t="s">
        <v>1492</v>
      </c>
      <c r="D276" t="s">
        <v>85</v>
      </c>
      <c r="E276">
        <v>450</v>
      </c>
      <c r="F276" t="s">
        <v>86</v>
      </c>
      <c r="G276">
        <v>12475</v>
      </c>
      <c r="H276">
        <v>450</v>
      </c>
      <c r="I276">
        <v>25</v>
      </c>
      <c r="J276" t="s">
        <v>51</v>
      </c>
      <c r="K276" t="s">
        <v>51</v>
      </c>
      <c r="L276" t="s">
        <v>51</v>
      </c>
      <c r="M276" t="s">
        <v>51</v>
      </c>
      <c r="N276" t="s">
        <v>51</v>
      </c>
      <c r="O276" t="s">
        <v>51</v>
      </c>
      <c r="P276" t="s">
        <v>51</v>
      </c>
      <c r="Q276" t="s">
        <v>51</v>
      </c>
      <c r="R276" t="s">
        <v>51</v>
      </c>
      <c r="S276" t="s">
        <v>51</v>
      </c>
      <c r="T276" t="s">
        <v>51</v>
      </c>
      <c r="U276" t="s">
        <v>51</v>
      </c>
      <c r="V276" t="s">
        <v>51</v>
      </c>
      <c r="W276" t="s">
        <v>51</v>
      </c>
      <c r="X276" t="s">
        <v>51</v>
      </c>
      <c r="Y276" t="s">
        <v>51</v>
      </c>
      <c r="Z276" t="s">
        <v>51</v>
      </c>
      <c r="AA276" t="s">
        <v>51</v>
      </c>
      <c r="AB276" t="s">
        <v>51</v>
      </c>
      <c r="AC276" t="s">
        <v>51</v>
      </c>
      <c r="AD276" t="s">
        <v>51</v>
      </c>
      <c r="AE276" t="s">
        <v>51</v>
      </c>
      <c r="AF276" t="s">
        <v>51</v>
      </c>
      <c r="AG276" t="s">
        <v>51</v>
      </c>
      <c r="AH276" t="s">
        <v>51</v>
      </c>
      <c r="AI276" t="s">
        <v>51</v>
      </c>
      <c r="AJ276" t="s">
        <v>51</v>
      </c>
      <c r="AK276" t="s">
        <v>51</v>
      </c>
      <c r="AL276" t="s">
        <v>51</v>
      </c>
      <c r="AM276" t="s">
        <v>51</v>
      </c>
      <c r="AN276" t="s">
        <v>51</v>
      </c>
      <c r="AO276" t="s">
        <v>51</v>
      </c>
      <c r="AP276" t="s">
        <v>51</v>
      </c>
      <c r="AQ276" t="s">
        <v>51</v>
      </c>
      <c r="AR276" t="s">
        <v>51</v>
      </c>
      <c r="AS276">
        <f t="shared" si="61"/>
        <v>4</v>
      </c>
      <c r="AT276">
        <f t="shared" si="62"/>
        <v>4</v>
      </c>
      <c r="AU276">
        <f t="shared" si="63"/>
        <v>4</v>
      </c>
      <c r="AV276">
        <f t="shared" si="64"/>
        <v>4</v>
      </c>
      <c r="AW276">
        <f t="shared" si="65"/>
        <v>4</v>
      </c>
      <c r="AX276">
        <f t="shared" si="66"/>
        <v>4</v>
      </c>
      <c r="AY276">
        <f t="shared" si="67"/>
        <v>4</v>
      </c>
      <c r="AZ276">
        <f t="shared" si="68"/>
        <v>4</v>
      </c>
      <c r="BA276">
        <f t="shared" si="69"/>
        <v>4</v>
      </c>
      <c r="BB276">
        <f t="shared" si="70"/>
        <v>9</v>
      </c>
      <c r="BC276">
        <f t="shared" si="71"/>
        <v>0</v>
      </c>
      <c r="BD276" t="str">
        <f t="shared" si="58"/>
        <v/>
      </c>
      <c r="BE276" t="str">
        <f t="shared" si="59"/>
        <v/>
      </c>
      <c r="BF276" t="str">
        <f t="shared" si="60"/>
        <v/>
      </c>
    </row>
    <row r="277" spans="1:58" hidden="1" x14ac:dyDescent="0.35">
      <c r="A277" t="s">
        <v>357</v>
      </c>
      <c r="B277" s="10" t="s">
        <v>358</v>
      </c>
      <c r="C277" t="s">
        <v>1493</v>
      </c>
      <c r="D277" t="s">
        <v>85</v>
      </c>
      <c r="E277">
        <v>590</v>
      </c>
      <c r="F277" t="s">
        <v>86</v>
      </c>
      <c r="G277">
        <v>12476</v>
      </c>
      <c r="H277">
        <v>590</v>
      </c>
      <c r="I277">
        <v>25</v>
      </c>
      <c r="J277" t="s">
        <v>51</v>
      </c>
      <c r="K277" t="s">
        <v>51</v>
      </c>
      <c r="L277" t="s">
        <v>51</v>
      </c>
      <c r="M277" t="s">
        <v>51</v>
      </c>
      <c r="N277" t="s">
        <v>51</v>
      </c>
      <c r="O277" t="s">
        <v>51</v>
      </c>
      <c r="P277" t="s">
        <v>51</v>
      </c>
      <c r="Q277" t="s">
        <v>51</v>
      </c>
      <c r="R277" t="s">
        <v>51</v>
      </c>
      <c r="S277" t="s">
        <v>51</v>
      </c>
      <c r="T277" t="s">
        <v>51</v>
      </c>
      <c r="U277" t="s">
        <v>51</v>
      </c>
      <c r="V277" t="s">
        <v>51</v>
      </c>
      <c r="W277" t="s">
        <v>51</v>
      </c>
      <c r="X277" t="s">
        <v>51</v>
      </c>
      <c r="Y277" t="s">
        <v>51</v>
      </c>
      <c r="Z277" t="s">
        <v>51</v>
      </c>
      <c r="AA277" t="s">
        <v>51</v>
      </c>
      <c r="AB277" t="s">
        <v>51</v>
      </c>
      <c r="AC277" t="s">
        <v>51</v>
      </c>
      <c r="AD277" t="s">
        <v>51</v>
      </c>
      <c r="AE277" t="s">
        <v>51</v>
      </c>
      <c r="AF277" t="s">
        <v>51</v>
      </c>
      <c r="AG277" t="s">
        <v>51</v>
      </c>
      <c r="AH277" t="s">
        <v>51</v>
      </c>
      <c r="AI277" t="s">
        <v>51</v>
      </c>
      <c r="AJ277" t="s">
        <v>51</v>
      </c>
      <c r="AK277" t="s">
        <v>51</v>
      </c>
      <c r="AL277" t="s">
        <v>51</v>
      </c>
      <c r="AM277" t="s">
        <v>51</v>
      </c>
      <c r="AN277" t="s">
        <v>51</v>
      </c>
      <c r="AO277" t="s">
        <v>51</v>
      </c>
      <c r="AP277" t="s">
        <v>51</v>
      </c>
      <c r="AQ277" t="s">
        <v>51</v>
      </c>
      <c r="AR277" t="s">
        <v>51</v>
      </c>
      <c r="AS277">
        <f t="shared" si="61"/>
        <v>4</v>
      </c>
      <c r="AT277">
        <f t="shared" si="62"/>
        <v>4</v>
      </c>
      <c r="AU277">
        <f t="shared" si="63"/>
        <v>4</v>
      </c>
      <c r="AV277">
        <f t="shared" si="64"/>
        <v>4</v>
      </c>
      <c r="AW277">
        <f t="shared" si="65"/>
        <v>4</v>
      </c>
      <c r="AX277">
        <f t="shared" si="66"/>
        <v>4</v>
      </c>
      <c r="AY277">
        <f t="shared" si="67"/>
        <v>4</v>
      </c>
      <c r="AZ277">
        <f t="shared" si="68"/>
        <v>4</v>
      </c>
      <c r="BA277">
        <f t="shared" si="69"/>
        <v>4</v>
      </c>
      <c r="BB277">
        <f t="shared" si="70"/>
        <v>9</v>
      </c>
      <c r="BC277">
        <f t="shared" si="71"/>
        <v>0</v>
      </c>
      <c r="BD277" t="str">
        <f t="shared" si="58"/>
        <v/>
      </c>
      <c r="BE277" t="str">
        <f t="shared" si="59"/>
        <v/>
      </c>
      <c r="BF277" t="str">
        <f t="shared" si="60"/>
        <v/>
      </c>
    </row>
    <row r="278" spans="1:58" hidden="1" x14ac:dyDescent="0.35">
      <c r="A278" t="s">
        <v>46</v>
      </c>
      <c r="B278" s="10" t="s">
        <v>47</v>
      </c>
      <c r="C278" t="s">
        <v>1494</v>
      </c>
      <c r="D278" t="s">
        <v>501</v>
      </c>
      <c r="E278">
        <v>726</v>
      </c>
      <c r="F278" t="s">
        <v>502</v>
      </c>
      <c r="G278">
        <v>12477</v>
      </c>
      <c r="H278">
        <v>726</v>
      </c>
      <c r="I278">
        <v>25</v>
      </c>
      <c r="J278" t="s">
        <v>51</v>
      </c>
      <c r="K278" t="s">
        <v>51</v>
      </c>
      <c r="L278" t="s">
        <v>51</v>
      </c>
      <c r="M278" t="s">
        <v>51</v>
      </c>
      <c r="N278" t="s">
        <v>51</v>
      </c>
      <c r="O278" t="s">
        <v>51</v>
      </c>
      <c r="P278" t="s">
        <v>51</v>
      </c>
      <c r="Q278" t="s">
        <v>51</v>
      </c>
      <c r="R278" t="s">
        <v>51</v>
      </c>
      <c r="S278" t="s">
        <v>51</v>
      </c>
      <c r="T278" t="s">
        <v>51</v>
      </c>
      <c r="U278" t="s">
        <v>51</v>
      </c>
      <c r="V278" t="s">
        <v>51</v>
      </c>
      <c r="W278" t="s">
        <v>51</v>
      </c>
      <c r="X278" t="s">
        <v>51</v>
      </c>
      <c r="Y278" t="s">
        <v>51</v>
      </c>
      <c r="Z278" t="s">
        <v>51</v>
      </c>
      <c r="AA278" t="s">
        <v>51</v>
      </c>
      <c r="AB278" t="s">
        <v>51</v>
      </c>
      <c r="AC278" t="s">
        <v>51</v>
      </c>
      <c r="AD278" t="s">
        <v>51</v>
      </c>
      <c r="AE278" t="s">
        <v>51</v>
      </c>
      <c r="AF278" t="s">
        <v>51</v>
      </c>
      <c r="AG278" t="s">
        <v>51</v>
      </c>
      <c r="AH278" t="s">
        <v>51</v>
      </c>
      <c r="AI278" t="s">
        <v>51</v>
      </c>
      <c r="AJ278" t="s">
        <v>51</v>
      </c>
      <c r="AK278" t="s">
        <v>51</v>
      </c>
      <c r="AL278" t="s">
        <v>51</v>
      </c>
      <c r="AM278" t="s">
        <v>51</v>
      </c>
      <c r="AN278" t="s">
        <v>51</v>
      </c>
      <c r="AO278" t="s">
        <v>51</v>
      </c>
      <c r="AP278" t="s">
        <v>51</v>
      </c>
      <c r="AQ278" t="s">
        <v>51</v>
      </c>
      <c r="AR278" t="s">
        <v>51</v>
      </c>
      <c r="AS278">
        <f t="shared" si="61"/>
        <v>4</v>
      </c>
      <c r="AT278">
        <f t="shared" si="62"/>
        <v>4</v>
      </c>
      <c r="AU278">
        <f t="shared" si="63"/>
        <v>4</v>
      </c>
      <c r="AV278">
        <f t="shared" si="64"/>
        <v>4</v>
      </c>
      <c r="AW278">
        <f t="shared" si="65"/>
        <v>4</v>
      </c>
      <c r="AX278">
        <f t="shared" si="66"/>
        <v>4</v>
      </c>
      <c r="AY278">
        <f t="shared" si="67"/>
        <v>4</v>
      </c>
      <c r="AZ278">
        <f t="shared" si="68"/>
        <v>4</v>
      </c>
      <c r="BA278">
        <f t="shared" si="69"/>
        <v>4</v>
      </c>
      <c r="BB278">
        <f t="shared" si="70"/>
        <v>9</v>
      </c>
      <c r="BC278">
        <f t="shared" si="71"/>
        <v>0</v>
      </c>
      <c r="BD278" t="str">
        <f t="shared" si="58"/>
        <v/>
      </c>
      <c r="BE278" t="str">
        <f t="shared" si="59"/>
        <v/>
      </c>
      <c r="BF278" t="str">
        <f t="shared" si="60"/>
        <v/>
      </c>
    </row>
    <row r="279" spans="1:58" x14ac:dyDescent="0.35">
      <c r="A279" t="s">
        <v>1495</v>
      </c>
      <c r="B279" s="10" t="s">
        <v>1496</v>
      </c>
      <c r="C279" t="s">
        <v>1497</v>
      </c>
      <c r="D279" t="s">
        <v>49</v>
      </c>
      <c r="E279">
        <v>87</v>
      </c>
      <c r="F279" t="s">
        <v>50</v>
      </c>
      <c r="G279">
        <v>12478</v>
      </c>
      <c r="H279">
        <v>87</v>
      </c>
      <c r="I279">
        <v>25</v>
      </c>
      <c r="J279" t="s">
        <v>51</v>
      </c>
      <c r="K279" t="s">
        <v>51</v>
      </c>
      <c r="L279" t="s">
        <v>51</v>
      </c>
      <c r="M279" t="s">
        <v>51</v>
      </c>
      <c r="N279" t="s">
        <v>51</v>
      </c>
      <c r="O279" t="s">
        <v>51</v>
      </c>
      <c r="P279" t="s">
        <v>51</v>
      </c>
      <c r="Q279" t="s">
        <v>51</v>
      </c>
      <c r="R279" t="s">
        <v>51</v>
      </c>
      <c r="S279" t="s">
        <v>51</v>
      </c>
      <c r="T279" t="s">
        <v>51</v>
      </c>
      <c r="U279" t="s">
        <v>51</v>
      </c>
      <c r="V279" t="s">
        <v>1498</v>
      </c>
      <c r="W279" t="s">
        <v>1499</v>
      </c>
      <c r="X279" t="s">
        <v>1500</v>
      </c>
      <c r="Y279" t="s">
        <v>1501</v>
      </c>
      <c r="Z279" t="s">
        <v>1502</v>
      </c>
      <c r="AA279" t="s">
        <v>94</v>
      </c>
      <c r="AB279" t="s">
        <v>1503</v>
      </c>
      <c r="AC279" t="s">
        <v>1504</v>
      </c>
      <c r="AD279" t="s">
        <v>94</v>
      </c>
      <c r="AE279" t="s">
        <v>1505</v>
      </c>
      <c r="AF279" t="s">
        <v>1506</v>
      </c>
      <c r="AG279" t="s">
        <v>1507</v>
      </c>
      <c r="AH279">
        <v>4</v>
      </c>
      <c r="AI279">
        <v>75</v>
      </c>
      <c r="AJ279">
        <v>75</v>
      </c>
      <c r="AK279" t="s">
        <v>94</v>
      </c>
      <c r="AL279" t="s">
        <v>51</v>
      </c>
      <c r="AM279" t="s">
        <v>1508</v>
      </c>
      <c r="AN279" t="s">
        <v>51</v>
      </c>
      <c r="AO279" t="s">
        <v>1509</v>
      </c>
      <c r="AP279">
        <v>103</v>
      </c>
      <c r="AQ279" t="s">
        <v>94</v>
      </c>
      <c r="AR279" t="s">
        <v>83</v>
      </c>
      <c r="AS279">
        <f t="shared" si="61"/>
        <v>23</v>
      </c>
      <c r="AT279">
        <f t="shared" si="62"/>
        <v>31</v>
      </c>
      <c r="AU279">
        <f t="shared" si="63"/>
        <v>49</v>
      </c>
      <c r="AV279">
        <f t="shared" si="64"/>
        <v>17</v>
      </c>
      <c r="AW279">
        <f t="shared" si="65"/>
        <v>17</v>
      </c>
      <c r="AX279">
        <f t="shared" si="66"/>
        <v>3</v>
      </c>
      <c r="AY279">
        <f t="shared" si="67"/>
        <v>56</v>
      </c>
      <c r="AZ279">
        <f t="shared" si="68"/>
        <v>47</v>
      </c>
      <c r="BA279">
        <f t="shared" si="69"/>
        <v>3</v>
      </c>
      <c r="BB279">
        <f t="shared" si="70"/>
        <v>0</v>
      </c>
      <c r="BC279">
        <f t="shared" si="71"/>
        <v>154</v>
      </c>
      <c r="BD279">
        <f t="shared" si="58"/>
        <v>3.8834951456310676E-2</v>
      </c>
      <c r="BE279">
        <f t="shared" si="59"/>
        <v>0.72815533980582525</v>
      </c>
      <c r="BF279">
        <f t="shared" si="60"/>
        <v>0.72815533980582525</v>
      </c>
    </row>
    <row r="280" spans="1:58" x14ac:dyDescent="0.35">
      <c r="A280" t="s">
        <v>1510</v>
      </c>
      <c r="B280" s="10" t="s">
        <v>1511</v>
      </c>
      <c r="C280" t="s">
        <v>1512</v>
      </c>
      <c r="D280" t="s">
        <v>49</v>
      </c>
      <c r="E280">
        <v>436</v>
      </c>
      <c r="F280" t="s">
        <v>50</v>
      </c>
      <c r="G280">
        <v>12479</v>
      </c>
      <c r="H280">
        <v>436</v>
      </c>
      <c r="I280">
        <v>25</v>
      </c>
      <c r="J280" t="s">
        <v>51</v>
      </c>
      <c r="K280" t="s">
        <v>51</v>
      </c>
      <c r="L280" t="s">
        <v>51</v>
      </c>
      <c r="M280" t="s">
        <v>51</v>
      </c>
      <c r="N280" t="s">
        <v>51</v>
      </c>
      <c r="O280" t="s">
        <v>51</v>
      </c>
      <c r="P280" t="s">
        <v>51</v>
      </c>
      <c r="Q280" t="s">
        <v>51</v>
      </c>
      <c r="R280" t="s">
        <v>51</v>
      </c>
      <c r="S280" t="s">
        <v>51</v>
      </c>
      <c r="T280" t="s">
        <v>51</v>
      </c>
      <c r="U280" t="s">
        <v>51</v>
      </c>
      <c r="V280" t="s">
        <v>51</v>
      </c>
      <c r="W280" t="s">
        <v>1513</v>
      </c>
      <c r="X280" t="s">
        <v>1514</v>
      </c>
      <c r="Y280" t="s">
        <v>1515</v>
      </c>
      <c r="Z280" t="s">
        <v>51</v>
      </c>
      <c r="AA280" t="s">
        <v>51</v>
      </c>
      <c r="AB280" t="s">
        <v>1516</v>
      </c>
      <c r="AC280" t="s">
        <v>1517</v>
      </c>
      <c r="AD280" t="s">
        <v>51</v>
      </c>
      <c r="AE280" t="s">
        <v>51</v>
      </c>
      <c r="AF280" t="s">
        <v>1518</v>
      </c>
      <c r="AG280" t="s">
        <v>1519</v>
      </c>
      <c r="AH280">
        <v>0</v>
      </c>
      <c r="AI280">
        <v>1</v>
      </c>
      <c r="AJ280">
        <v>0</v>
      </c>
      <c r="AK280" t="s">
        <v>51</v>
      </c>
      <c r="AL280" t="s">
        <v>51</v>
      </c>
      <c r="AM280" t="s">
        <v>1520</v>
      </c>
      <c r="AN280" t="s">
        <v>51</v>
      </c>
      <c r="AO280" t="s">
        <v>1521</v>
      </c>
      <c r="AP280">
        <v>117</v>
      </c>
      <c r="AQ280" t="s">
        <v>51</v>
      </c>
      <c r="AR280" t="s">
        <v>83</v>
      </c>
      <c r="AS280">
        <f t="shared" si="61"/>
        <v>4</v>
      </c>
      <c r="AT280">
        <f t="shared" si="62"/>
        <v>82</v>
      </c>
      <c r="AU280">
        <f t="shared" si="63"/>
        <v>75</v>
      </c>
      <c r="AV280">
        <f t="shared" si="64"/>
        <v>180</v>
      </c>
      <c r="AW280">
        <f t="shared" si="65"/>
        <v>4</v>
      </c>
      <c r="AX280">
        <f t="shared" si="66"/>
        <v>4</v>
      </c>
      <c r="AY280">
        <f t="shared" si="67"/>
        <v>250</v>
      </c>
      <c r="AZ280">
        <f t="shared" si="68"/>
        <v>203</v>
      </c>
      <c r="BA280">
        <f t="shared" si="69"/>
        <v>4</v>
      </c>
      <c r="BB280">
        <f t="shared" si="70"/>
        <v>4</v>
      </c>
      <c r="BC280">
        <f t="shared" si="71"/>
        <v>1</v>
      </c>
      <c r="BD280">
        <f t="shared" si="58"/>
        <v>0</v>
      </c>
      <c r="BE280">
        <f t="shared" si="59"/>
        <v>8.5470085470085479E-3</v>
      </c>
      <c r="BF280">
        <f t="shared" si="60"/>
        <v>0</v>
      </c>
    </row>
    <row r="281" spans="1:58" hidden="1" x14ac:dyDescent="0.35">
      <c r="A281" t="s">
        <v>164</v>
      </c>
      <c r="B281" s="10" t="s">
        <v>165</v>
      </c>
      <c r="C281" t="s">
        <v>1522</v>
      </c>
      <c r="D281" t="s">
        <v>464</v>
      </c>
      <c r="E281">
        <v>661</v>
      </c>
      <c r="F281" t="s">
        <v>502</v>
      </c>
      <c r="G281">
        <v>12480</v>
      </c>
      <c r="H281">
        <v>661</v>
      </c>
      <c r="I281">
        <v>25</v>
      </c>
      <c r="J281" t="s">
        <v>51</v>
      </c>
      <c r="K281" t="s">
        <v>51</v>
      </c>
      <c r="L281" t="s">
        <v>51</v>
      </c>
      <c r="M281" t="s">
        <v>51</v>
      </c>
      <c r="N281" t="s">
        <v>51</v>
      </c>
      <c r="O281" t="s">
        <v>51</v>
      </c>
      <c r="P281" t="s">
        <v>51</v>
      </c>
      <c r="Q281" t="s">
        <v>51</v>
      </c>
      <c r="R281" t="s">
        <v>51</v>
      </c>
      <c r="S281" t="s">
        <v>51</v>
      </c>
      <c r="T281" t="s">
        <v>51</v>
      </c>
      <c r="U281" t="s">
        <v>51</v>
      </c>
      <c r="V281" t="s">
        <v>51</v>
      </c>
      <c r="W281" t="s">
        <v>51</v>
      </c>
      <c r="X281" t="s">
        <v>51</v>
      </c>
      <c r="Y281" t="s">
        <v>51</v>
      </c>
      <c r="Z281" t="s">
        <v>51</v>
      </c>
      <c r="AA281" t="s">
        <v>51</v>
      </c>
      <c r="AB281" t="s">
        <v>51</v>
      </c>
      <c r="AC281" t="s">
        <v>51</v>
      </c>
      <c r="AD281" t="s">
        <v>51</v>
      </c>
      <c r="AE281" t="s">
        <v>51</v>
      </c>
      <c r="AF281" t="s">
        <v>51</v>
      </c>
      <c r="AG281" t="s">
        <v>51</v>
      </c>
      <c r="AH281" t="s">
        <v>51</v>
      </c>
      <c r="AI281" t="s">
        <v>51</v>
      </c>
      <c r="AJ281" t="s">
        <v>51</v>
      </c>
      <c r="AK281" t="s">
        <v>51</v>
      </c>
      <c r="AL281" t="s">
        <v>51</v>
      </c>
      <c r="AM281" t="s">
        <v>51</v>
      </c>
      <c r="AN281" t="s">
        <v>51</v>
      </c>
      <c r="AO281" t="s">
        <v>51</v>
      </c>
      <c r="AP281" t="s">
        <v>51</v>
      </c>
      <c r="AQ281" t="s">
        <v>51</v>
      </c>
      <c r="AR281" t="s">
        <v>51</v>
      </c>
      <c r="AS281">
        <f t="shared" si="61"/>
        <v>4</v>
      </c>
      <c r="AT281">
        <f t="shared" si="62"/>
        <v>4</v>
      </c>
      <c r="AU281">
        <f t="shared" si="63"/>
        <v>4</v>
      </c>
      <c r="AV281">
        <f t="shared" si="64"/>
        <v>4</v>
      </c>
      <c r="AW281">
        <f t="shared" si="65"/>
        <v>4</v>
      </c>
      <c r="AX281">
        <f t="shared" si="66"/>
        <v>4</v>
      </c>
      <c r="AY281">
        <f t="shared" si="67"/>
        <v>4</v>
      </c>
      <c r="AZ281">
        <f t="shared" si="68"/>
        <v>4</v>
      </c>
      <c r="BA281">
        <f t="shared" si="69"/>
        <v>4</v>
      </c>
      <c r="BB281">
        <f t="shared" si="70"/>
        <v>9</v>
      </c>
      <c r="BC281">
        <f t="shared" si="71"/>
        <v>0</v>
      </c>
      <c r="BD281" t="str">
        <f t="shared" si="58"/>
        <v/>
      </c>
      <c r="BE281" t="str">
        <f t="shared" si="59"/>
        <v/>
      </c>
      <c r="BF281" t="str">
        <f t="shared" si="60"/>
        <v/>
      </c>
    </row>
    <row r="282" spans="1:58" hidden="1" x14ac:dyDescent="0.35">
      <c r="A282" t="s">
        <v>1170</v>
      </c>
      <c r="B282" s="10" t="s">
        <v>1171</v>
      </c>
      <c r="C282" t="s">
        <v>1523</v>
      </c>
      <c r="D282" t="s">
        <v>501</v>
      </c>
      <c r="E282">
        <v>958</v>
      </c>
      <c r="F282" t="s">
        <v>90</v>
      </c>
      <c r="G282">
        <v>12481</v>
      </c>
      <c r="H282">
        <v>958</v>
      </c>
      <c r="I282">
        <v>25</v>
      </c>
      <c r="J282" t="s">
        <v>51</v>
      </c>
      <c r="K282" t="s">
        <v>51</v>
      </c>
      <c r="L282" t="s">
        <v>51</v>
      </c>
      <c r="M282" t="s">
        <v>51</v>
      </c>
      <c r="N282" t="s">
        <v>51</v>
      </c>
      <c r="O282" t="s">
        <v>51</v>
      </c>
      <c r="P282" t="s">
        <v>51</v>
      </c>
      <c r="Q282" t="s">
        <v>51</v>
      </c>
      <c r="R282" t="s">
        <v>51</v>
      </c>
      <c r="S282" t="s">
        <v>51</v>
      </c>
      <c r="T282" t="s">
        <v>51</v>
      </c>
      <c r="U282" t="s">
        <v>51</v>
      </c>
      <c r="V282" t="s">
        <v>51</v>
      </c>
      <c r="W282" t="s">
        <v>51</v>
      </c>
      <c r="X282" t="s">
        <v>51</v>
      </c>
      <c r="Y282" t="s">
        <v>51</v>
      </c>
      <c r="Z282" t="s">
        <v>51</v>
      </c>
      <c r="AA282" t="s">
        <v>51</v>
      </c>
      <c r="AB282" t="s">
        <v>51</v>
      </c>
      <c r="AC282" t="s">
        <v>51</v>
      </c>
      <c r="AD282" t="s">
        <v>51</v>
      </c>
      <c r="AE282" t="s">
        <v>51</v>
      </c>
      <c r="AF282" t="s">
        <v>51</v>
      </c>
      <c r="AG282" t="s">
        <v>126</v>
      </c>
      <c r="AH282">
        <v>0</v>
      </c>
      <c r="AI282">
        <v>2</v>
      </c>
      <c r="AJ282">
        <v>1</v>
      </c>
      <c r="AK282" t="s">
        <v>51</v>
      </c>
      <c r="AL282" t="s">
        <v>51</v>
      </c>
      <c r="AM282" t="s">
        <v>1524</v>
      </c>
      <c r="AN282" t="s">
        <v>51</v>
      </c>
      <c r="AO282" t="s">
        <v>1525</v>
      </c>
      <c r="AP282">
        <v>2</v>
      </c>
      <c r="AQ282" t="s">
        <v>51</v>
      </c>
      <c r="AR282" t="s">
        <v>51</v>
      </c>
      <c r="AS282">
        <f t="shared" si="61"/>
        <v>4</v>
      </c>
      <c r="AT282">
        <f t="shared" si="62"/>
        <v>4</v>
      </c>
      <c r="AU282">
        <f t="shared" si="63"/>
        <v>4</v>
      </c>
      <c r="AV282">
        <f t="shared" si="64"/>
        <v>4</v>
      </c>
      <c r="AW282">
        <f t="shared" si="65"/>
        <v>4</v>
      </c>
      <c r="AX282">
        <f t="shared" si="66"/>
        <v>4</v>
      </c>
      <c r="AY282">
        <f t="shared" si="67"/>
        <v>4</v>
      </c>
      <c r="AZ282">
        <f t="shared" si="68"/>
        <v>4</v>
      </c>
      <c r="BA282">
        <f t="shared" si="69"/>
        <v>4</v>
      </c>
      <c r="BB282">
        <f t="shared" si="70"/>
        <v>9</v>
      </c>
      <c r="BC282">
        <f t="shared" si="71"/>
        <v>3</v>
      </c>
      <c r="BD282">
        <f t="shared" si="58"/>
        <v>0</v>
      </c>
      <c r="BE282">
        <f t="shared" si="59"/>
        <v>1</v>
      </c>
      <c r="BF282">
        <f t="shared" si="60"/>
        <v>0.5</v>
      </c>
    </row>
    <row r="283" spans="1:58" x14ac:dyDescent="0.35">
      <c r="A283" t="s">
        <v>882</v>
      </c>
      <c r="B283" s="10" t="s">
        <v>883</v>
      </c>
      <c r="C283" t="s">
        <v>1526</v>
      </c>
      <c r="D283" t="s">
        <v>85</v>
      </c>
      <c r="E283">
        <v>361</v>
      </c>
      <c r="F283" t="s">
        <v>90</v>
      </c>
      <c r="G283">
        <v>12482</v>
      </c>
      <c r="H283">
        <v>361</v>
      </c>
      <c r="I283">
        <v>25</v>
      </c>
      <c r="J283" t="s">
        <v>51</v>
      </c>
      <c r="K283" t="s">
        <v>51</v>
      </c>
      <c r="L283" t="s">
        <v>51</v>
      </c>
      <c r="M283" t="s">
        <v>51</v>
      </c>
      <c r="N283" t="s">
        <v>51</v>
      </c>
      <c r="O283" t="s">
        <v>51</v>
      </c>
      <c r="P283" t="s">
        <v>51</v>
      </c>
      <c r="Q283" t="s">
        <v>51</v>
      </c>
      <c r="R283" t="s">
        <v>51</v>
      </c>
      <c r="S283" t="s">
        <v>51</v>
      </c>
      <c r="T283" t="s">
        <v>51</v>
      </c>
      <c r="U283" t="s">
        <v>51</v>
      </c>
      <c r="V283" t="s">
        <v>569</v>
      </c>
      <c r="W283" t="s">
        <v>51</v>
      </c>
      <c r="X283" t="s">
        <v>51</v>
      </c>
      <c r="Y283" t="s">
        <v>51</v>
      </c>
      <c r="Z283" t="s">
        <v>337</v>
      </c>
      <c r="AA283" t="s">
        <v>51</v>
      </c>
      <c r="AB283" t="s">
        <v>51</v>
      </c>
      <c r="AC283" t="s">
        <v>51</v>
      </c>
      <c r="AD283" t="s">
        <v>51</v>
      </c>
      <c r="AE283" t="s">
        <v>51</v>
      </c>
      <c r="AF283" t="s">
        <v>51</v>
      </c>
      <c r="AG283" t="s">
        <v>51</v>
      </c>
      <c r="AH283" t="s">
        <v>51</v>
      </c>
      <c r="AI283" t="s">
        <v>51</v>
      </c>
      <c r="AJ283" t="s">
        <v>51</v>
      </c>
      <c r="AK283" t="s">
        <v>51</v>
      </c>
      <c r="AL283" t="s">
        <v>51</v>
      </c>
      <c r="AM283" t="s">
        <v>1527</v>
      </c>
      <c r="AN283" t="s">
        <v>51</v>
      </c>
      <c r="AO283" t="s">
        <v>51</v>
      </c>
      <c r="AP283">
        <v>15</v>
      </c>
      <c r="AQ283" t="s">
        <v>1528</v>
      </c>
      <c r="AR283" t="s">
        <v>1529</v>
      </c>
      <c r="AS283">
        <f t="shared" si="61"/>
        <v>6</v>
      </c>
      <c r="AT283">
        <f t="shared" si="62"/>
        <v>4</v>
      </c>
      <c r="AU283">
        <f t="shared" si="63"/>
        <v>4</v>
      </c>
      <c r="AV283">
        <f t="shared" si="64"/>
        <v>4</v>
      </c>
      <c r="AW283">
        <f t="shared" si="65"/>
        <v>5</v>
      </c>
      <c r="AX283">
        <f t="shared" si="66"/>
        <v>4</v>
      </c>
      <c r="AY283">
        <f t="shared" si="67"/>
        <v>4</v>
      </c>
      <c r="AZ283">
        <f t="shared" si="68"/>
        <v>4</v>
      </c>
      <c r="BA283">
        <f t="shared" si="69"/>
        <v>4</v>
      </c>
      <c r="BB283">
        <f t="shared" si="70"/>
        <v>7</v>
      </c>
      <c r="BC283">
        <f t="shared" si="71"/>
        <v>0</v>
      </c>
      <c r="BD283" t="str">
        <f t="shared" si="58"/>
        <v/>
      </c>
      <c r="BE283" t="str">
        <f t="shared" si="59"/>
        <v/>
      </c>
      <c r="BF283" t="str">
        <f t="shared" si="60"/>
        <v/>
      </c>
    </row>
    <row r="284" spans="1:58" hidden="1" x14ac:dyDescent="0.35">
      <c r="A284" t="s">
        <v>154</v>
      </c>
      <c r="B284" s="10" t="s">
        <v>155</v>
      </c>
      <c r="C284" t="s">
        <v>1530</v>
      </c>
      <c r="D284" t="s">
        <v>501</v>
      </c>
      <c r="E284">
        <v>714</v>
      </c>
      <c r="F284" t="s">
        <v>502</v>
      </c>
      <c r="G284">
        <v>12483</v>
      </c>
      <c r="H284">
        <v>714</v>
      </c>
      <c r="I284">
        <v>25</v>
      </c>
      <c r="J284" t="s">
        <v>51</v>
      </c>
      <c r="K284" t="s">
        <v>51</v>
      </c>
      <c r="L284" t="s">
        <v>51</v>
      </c>
      <c r="M284" t="s">
        <v>51</v>
      </c>
      <c r="N284" t="s">
        <v>51</v>
      </c>
      <c r="O284" t="s">
        <v>51</v>
      </c>
      <c r="P284" t="s">
        <v>51</v>
      </c>
      <c r="Q284" t="s">
        <v>51</v>
      </c>
      <c r="R284" t="s">
        <v>51</v>
      </c>
      <c r="S284" t="s">
        <v>51</v>
      </c>
      <c r="T284" t="s">
        <v>51</v>
      </c>
      <c r="U284" t="s">
        <v>51</v>
      </c>
      <c r="V284" t="s">
        <v>51</v>
      </c>
      <c r="W284" t="s">
        <v>51</v>
      </c>
      <c r="X284" t="s">
        <v>51</v>
      </c>
      <c r="Y284" t="s">
        <v>51</v>
      </c>
      <c r="Z284" t="s">
        <v>51</v>
      </c>
      <c r="AA284" t="s">
        <v>51</v>
      </c>
      <c r="AB284" t="s">
        <v>51</v>
      </c>
      <c r="AC284" t="s">
        <v>51</v>
      </c>
      <c r="AD284" t="s">
        <v>51</v>
      </c>
      <c r="AE284" t="s">
        <v>51</v>
      </c>
      <c r="AF284" t="s">
        <v>51</v>
      </c>
      <c r="AG284" t="s">
        <v>1531</v>
      </c>
      <c r="AH284" t="s">
        <v>51</v>
      </c>
      <c r="AI284" t="s">
        <v>51</v>
      </c>
      <c r="AJ284">
        <v>1</v>
      </c>
      <c r="AK284" t="s">
        <v>51</v>
      </c>
      <c r="AL284" t="s">
        <v>51</v>
      </c>
      <c r="AM284" t="s">
        <v>1532</v>
      </c>
      <c r="AN284" t="s">
        <v>51</v>
      </c>
      <c r="AO284" t="s">
        <v>1531</v>
      </c>
      <c r="AP284" t="s">
        <v>51</v>
      </c>
      <c r="AQ284" t="s">
        <v>51</v>
      </c>
      <c r="AR284" t="s">
        <v>83</v>
      </c>
      <c r="AS284">
        <f t="shared" si="61"/>
        <v>4</v>
      </c>
      <c r="AT284">
        <f t="shared" si="62"/>
        <v>4</v>
      </c>
      <c r="AU284">
        <f t="shared" si="63"/>
        <v>4</v>
      </c>
      <c r="AV284">
        <f t="shared" si="64"/>
        <v>4</v>
      </c>
      <c r="AW284">
        <f t="shared" si="65"/>
        <v>4</v>
      </c>
      <c r="AX284">
        <f t="shared" si="66"/>
        <v>4</v>
      </c>
      <c r="AY284">
        <f t="shared" si="67"/>
        <v>4</v>
      </c>
      <c r="AZ284">
        <f t="shared" si="68"/>
        <v>4</v>
      </c>
      <c r="BA284">
        <f t="shared" si="69"/>
        <v>4</v>
      </c>
      <c r="BB284">
        <f t="shared" si="70"/>
        <v>9</v>
      </c>
      <c r="BC284">
        <f t="shared" si="71"/>
        <v>1</v>
      </c>
      <c r="BD284" t="str">
        <f t="shared" si="58"/>
        <v/>
      </c>
      <c r="BE284" t="str">
        <f t="shared" si="59"/>
        <v/>
      </c>
      <c r="BF284" t="str">
        <f t="shared" si="60"/>
        <v/>
      </c>
    </row>
    <row r="285" spans="1:58" hidden="1" x14ac:dyDescent="0.35">
      <c r="A285" t="s">
        <v>518</v>
      </c>
      <c r="B285" s="10" t="s">
        <v>519</v>
      </c>
      <c r="C285" t="s">
        <v>1533</v>
      </c>
      <c r="D285" t="s">
        <v>85</v>
      </c>
      <c r="E285">
        <v>368</v>
      </c>
      <c r="F285" t="s">
        <v>86</v>
      </c>
      <c r="G285">
        <v>12484</v>
      </c>
      <c r="H285">
        <v>368</v>
      </c>
      <c r="I285">
        <v>25</v>
      </c>
      <c r="J285" t="s">
        <v>51</v>
      </c>
      <c r="K285" t="s">
        <v>51</v>
      </c>
      <c r="L285" t="s">
        <v>51</v>
      </c>
      <c r="M285" t="s">
        <v>51</v>
      </c>
      <c r="N285" t="s">
        <v>51</v>
      </c>
      <c r="O285" t="s">
        <v>51</v>
      </c>
      <c r="P285" t="s">
        <v>51</v>
      </c>
      <c r="Q285" t="s">
        <v>51</v>
      </c>
      <c r="R285" t="s">
        <v>51</v>
      </c>
      <c r="S285" t="s">
        <v>51</v>
      </c>
      <c r="T285" t="s">
        <v>51</v>
      </c>
      <c r="U285" t="s">
        <v>51</v>
      </c>
      <c r="V285" t="s">
        <v>51</v>
      </c>
      <c r="W285" t="s">
        <v>51</v>
      </c>
      <c r="X285" t="s">
        <v>51</v>
      </c>
      <c r="Y285" t="s">
        <v>51</v>
      </c>
      <c r="Z285" t="s">
        <v>51</v>
      </c>
      <c r="AA285" t="s">
        <v>51</v>
      </c>
      <c r="AB285" t="s">
        <v>51</v>
      </c>
      <c r="AC285" t="s">
        <v>51</v>
      </c>
      <c r="AD285" t="s">
        <v>51</v>
      </c>
      <c r="AE285" t="s">
        <v>51</v>
      </c>
      <c r="AF285" t="s">
        <v>51</v>
      </c>
      <c r="AG285" t="s">
        <v>51</v>
      </c>
      <c r="AH285" t="s">
        <v>51</v>
      </c>
      <c r="AI285" t="s">
        <v>51</v>
      </c>
      <c r="AJ285" t="s">
        <v>51</v>
      </c>
      <c r="AK285" t="s">
        <v>51</v>
      </c>
      <c r="AL285" t="s">
        <v>51</v>
      </c>
      <c r="AM285" t="s">
        <v>51</v>
      </c>
      <c r="AN285" t="s">
        <v>51</v>
      </c>
      <c r="AO285" t="s">
        <v>51</v>
      </c>
      <c r="AP285" t="s">
        <v>51</v>
      </c>
      <c r="AQ285" t="s">
        <v>51</v>
      </c>
      <c r="AR285" t="s">
        <v>51</v>
      </c>
      <c r="AS285">
        <f t="shared" si="61"/>
        <v>4</v>
      </c>
      <c r="AT285">
        <f t="shared" si="62"/>
        <v>4</v>
      </c>
      <c r="AU285">
        <f t="shared" si="63"/>
        <v>4</v>
      </c>
      <c r="AV285">
        <f t="shared" si="64"/>
        <v>4</v>
      </c>
      <c r="AW285">
        <f t="shared" si="65"/>
        <v>4</v>
      </c>
      <c r="AX285">
        <f t="shared" si="66"/>
        <v>4</v>
      </c>
      <c r="AY285">
        <f t="shared" si="67"/>
        <v>4</v>
      </c>
      <c r="AZ285">
        <f t="shared" si="68"/>
        <v>4</v>
      </c>
      <c r="BA285">
        <f t="shared" si="69"/>
        <v>4</v>
      </c>
      <c r="BB285">
        <f t="shared" si="70"/>
        <v>9</v>
      </c>
      <c r="BC285">
        <f t="shared" si="71"/>
        <v>0</v>
      </c>
      <c r="BD285" t="str">
        <f t="shared" si="58"/>
        <v/>
      </c>
      <c r="BE285" t="str">
        <f t="shared" si="59"/>
        <v/>
      </c>
      <c r="BF285" t="str">
        <f t="shared" si="60"/>
        <v/>
      </c>
    </row>
    <row r="286" spans="1:58" hidden="1" x14ac:dyDescent="0.35">
      <c r="A286" t="s">
        <v>626</v>
      </c>
      <c r="B286" s="10" t="s">
        <v>627</v>
      </c>
      <c r="C286" t="s">
        <v>1534</v>
      </c>
      <c r="D286" t="s">
        <v>49</v>
      </c>
      <c r="E286">
        <v>343</v>
      </c>
      <c r="F286" t="s">
        <v>50</v>
      </c>
      <c r="G286">
        <v>12485</v>
      </c>
      <c r="H286">
        <v>343</v>
      </c>
      <c r="I286">
        <v>25</v>
      </c>
      <c r="J286" t="s">
        <v>51</v>
      </c>
      <c r="K286" t="s">
        <v>51</v>
      </c>
      <c r="L286" t="s">
        <v>51</v>
      </c>
      <c r="M286" t="s">
        <v>51</v>
      </c>
      <c r="N286" t="s">
        <v>51</v>
      </c>
      <c r="O286" t="s">
        <v>51</v>
      </c>
      <c r="P286" t="s">
        <v>51</v>
      </c>
      <c r="Q286" t="s">
        <v>51</v>
      </c>
      <c r="R286" t="s">
        <v>51</v>
      </c>
      <c r="S286" t="s">
        <v>51</v>
      </c>
      <c r="T286" t="s">
        <v>51</v>
      </c>
      <c r="U286" t="s">
        <v>51</v>
      </c>
      <c r="V286" t="s">
        <v>51</v>
      </c>
      <c r="W286" t="s">
        <v>51</v>
      </c>
      <c r="X286" t="s">
        <v>51</v>
      </c>
      <c r="Y286" t="s">
        <v>51</v>
      </c>
      <c r="Z286" t="s">
        <v>51</v>
      </c>
      <c r="AA286" t="s">
        <v>51</v>
      </c>
      <c r="AB286" t="s">
        <v>51</v>
      </c>
      <c r="AC286" t="s">
        <v>51</v>
      </c>
      <c r="AD286" t="s">
        <v>51</v>
      </c>
      <c r="AE286" t="s">
        <v>51</v>
      </c>
      <c r="AF286" t="s">
        <v>51</v>
      </c>
      <c r="AG286" t="s">
        <v>51</v>
      </c>
      <c r="AH286" t="s">
        <v>51</v>
      </c>
      <c r="AI286" t="s">
        <v>51</v>
      </c>
      <c r="AJ286" t="s">
        <v>51</v>
      </c>
      <c r="AK286" t="s">
        <v>51</v>
      </c>
      <c r="AL286" t="s">
        <v>51</v>
      </c>
      <c r="AM286" t="s">
        <v>51</v>
      </c>
      <c r="AN286" t="s">
        <v>51</v>
      </c>
      <c r="AO286" t="s">
        <v>51</v>
      </c>
      <c r="AP286">
        <v>90</v>
      </c>
      <c r="AQ286" t="s">
        <v>51</v>
      </c>
      <c r="AR286" t="s">
        <v>119</v>
      </c>
      <c r="AS286">
        <f t="shared" si="61"/>
        <v>4</v>
      </c>
      <c r="AT286">
        <f t="shared" si="62"/>
        <v>4</v>
      </c>
      <c r="AU286">
        <f t="shared" si="63"/>
        <v>4</v>
      </c>
      <c r="AV286">
        <f t="shared" si="64"/>
        <v>4</v>
      </c>
      <c r="AW286">
        <f t="shared" si="65"/>
        <v>4</v>
      </c>
      <c r="AX286">
        <f t="shared" si="66"/>
        <v>4</v>
      </c>
      <c r="AY286">
        <f t="shared" si="67"/>
        <v>4</v>
      </c>
      <c r="AZ286">
        <f t="shared" si="68"/>
        <v>4</v>
      </c>
      <c r="BA286">
        <f t="shared" si="69"/>
        <v>4</v>
      </c>
      <c r="BB286">
        <f t="shared" si="70"/>
        <v>9</v>
      </c>
      <c r="BC286">
        <f t="shared" si="71"/>
        <v>0</v>
      </c>
      <c r="BD286" t="str">
        <f t="shared" si="58"/>
        <v/>
      </c>
      <c r="BE286" t="str">
        <f t="shared" si="59"/>
        <v/>
      </c>
      <c r="BF286" t="str">
        <f t="shared" si="60"/>
        <v/>
      </c>
    </row>
    <row r="287" spans="1:58" hidden="1" x14ac:dyDescent="0.35">
      <c r="A287" t="s">
        <v>1535</v>
      </c>
      <c r="B287" s="10" t="s">
        <v>1536</v>
      </c>
      <c r="C287" t="s">
        <v>1537</v>
      </c>
      <c r="D287" t="s">
        <v>49</v>
      </c>
      <c r="E287">
        <v>2070</v>
      </c>
      <c r="F287" t="s">
        <v>50</v>
      </c>
      <c r="G287">
        <v>12486</v>
      </c>
      <c r="H287">
        <v>2070</v>
      </c>
      <c r="I287">
        <v>25</v>
      </c>
      <c r="J287" t="s">
        <v>51</v>
      </c>
      <c r="K287" t="s">
        <v>51</v>
      </c>
      <c r="L287" t="s">
        <v>51</v>
      </c>
      <c r="M287" t="s">
        <v>51</v>
      </c>
      <c r="N287" t="s">
        <v>51</v>
      </c>
      <c r="O287" t="s">
        <v>51</v>
      </c>
      <c r="P287" t="s">
        <v>51</v>
      </c>
      <c r="Q287" t="s">
        <v>51</v>
      </c>
      <c r="R287" t="s">
        <v>51</v>
      </c>
      <c r="S287" t="s">
        <v>51</v>
      </c>
      <c r="T287" t="s">
        <v>51</v>
      </c>
      <c r="U287" t="s">
        <v>51</v>
      </c>
      <c r="V287" t="s">
        <v>51</v>
      </c>
      <c r="W287" t="s">
        <v>51</v>
      </c>
      <c r="X287" t="s">
        <v>51</v>
      </c>
      <c r="Y287" t="s">
        <v>51</v>
      </c>
      <c r="Z287" t="s">
        <v>51</v>
      </c>
      <c r="AA287" t="s">
        <v>51</v>
      </c>
      <c r="AB287" t="s">
        <v>51</v>
      </c>
      <c r="AC287" t="s">
        <v>51</v>
      </c>
      <c r="AD287" t="s">
        <v>51</v>
      </c>
      <c r="AE287" t="s">
        <v>51</v>
      </c>
      <c r="AF287" t="s">
        <v>51</v>
      </c>
      <c r="AG287" t="s">
        <v>1538</v>
      </c>
      <c r="AH287" t="s">
        <v>51</v>
      </c>
      <c r="AI287" t="s">
        <v>51</v>
      </c>
      <c r="AJ287" t="s">
        <v>51</v>
      </c>
      <c r="AK287" t="s">
        <v>51</v>
      </c>
      <c r="AL287" t="s">
        <v>51</v>
      </c>
      <c r="AM287" t="s">
        <v>1539</v>
      </c>
      <c r="AN287" t="s">
        <v>51</v>
      </c>
      <c r="AO287" t="s">
        <v>1540</v>
      </c>
      <c r="AP287">
        <v>67</v>
      </c>
      <c r="AQ287" t="s">
        <v>51</v>
      </c>
      <c r="AR287" t="s">
        <v>51</v>
      </c>
      <c r="AS287">
        <f t="shared" si="61"/>
        <v>4</v>
      </c>
      <c r="AT287">
        <f t="shared" si="62"/>
        <v>4</v>
      </c>
      <c r="AU287">
        <f t="shared" si="63"/>
        <v>4</v>
      </c>
      <c r="AV287">
        <f t="shared" si="64"/>
        <v>4</v>
      </c>
      <c r="AW287">
        <f t="shared" si="65"/>
        <v>4</v>
      </c>
      <c r="AX287">
        <f t="shared" si="66"/>
        <v>4</v>
      </c>
      <c r="AY287">
        <f t="shared" si="67"/>
        <v>4</v>
      </c>
      <c r="AZ287">
        <f t="shared" si="68"/>
        <v>4</v>
      </c>
      <c r="BA287">
        <f t="shared" si="69"/>
        <v>4</v>
      </c>
      <c r="BB287">
        <f t="shared" si="70"/>
        <v>9</v>
      </c>
      <c r="BC287">
        <f t="shared" si="71"/>
        <v>0</v>
      </c>
      <c r="BD287" t="str">
        <f t="shared" si="58"/>
        <v/>
      </c>
      <c r="BE287" t="str">
        <f t="shared" si="59"/>
        <v/>
      </c>
      <c r="BF287" t="str">
        <f t="shared" si="60"/>
        <v/>
      </c>
    </row>
    <row r="288" spans="1:58" x14ac:dyDescent="0.35">
      <c r="A288" t="s">
        <v>1541</v>
      </c>
      <c r="B288" s="10" t="s">
        <v>1542</v>
      </c>
      <c r="C288" t="s">
        <v>1543</v>
      </c>
      <c r="D288" t="s">
        <v>49</v>
      </c>
      <c r="E288">
        <v>348</v>
      </c>
      <c r="F288" t="s">
        <v>50</v>
      </c>
      <c r="G288">
        <v>12487</v>
      </c>
      <c r="H288">
        <v>348</v>
      </c>
      <c r="I288">
        <v>25</v>
      </c>
      <c r="J288" t="s">
        <v>51</v>
      </c>
      <c r="K288" t="s">
        <v>51</v>
      </c>
      <c r="L288" t="s">
        <v>51</v>
      </c>
      <c r="M288" t="s">
        <v>51</v>
      </c>
      <c r="N288" t="s">
        <v>51</v>
      </c>
      <c r="O288" t="s">
        <v>51</v>
      </c>
      <c r="P288" t="s">
        <v>51</v>
      </c>
      <c r="Q288" t="s">
        <v>51</v>
      </c>
      <c r="R288" t="s">
        <v>51</v>
      </c>
      <c r="S288" t="s">
        <v>51</v>
      </c>
      <c r="T288" t="s">
        <v>51</v>
      </c>
      <c r="U288" t="s">
        <v>51</v>
      </c>
      <c r="V288" t="s">
        <v>157</v>
      </c>
      <c r="W288" t="s">
        <v>157</v>
      </c>
      <c r="X288" t="s">
        <v>157</v>
      </c>
      <c r="Y288" t="s">
        <v>157</v>
      </c>
      <c r="Z288" t="s">
        <v>157</v>
      </c>
      <c r="AA288" t="s">
        <v>157</v>
      </c>
      <c r="AB288" t="s">
        <v>157</v>
      </c>
      <c r="AC288" t="s">
        <v>157</v>
      </c>
      <c r="AD288" t="s">
        <v>157</v>
      </c>
      <c r="AE288" t="s">
        <v>51</v>
      </c>
      <c r="AF288" t="s">
        <v>51</v>
      </c>
      <c r="AG288" t="s">
        <v>51</v>
      </c>
      <c r="AH288">
        <v>0</v>
      </c>
      <c r="AI288">
        <v>0</v>
      </c>
      <c r="AJ288">
        <v>26</v>
      </c>
      <c r="AK288" t="s">
        <v>51</v>
      </c>
      <c r="AL288" t="s">
        <v>51</v>
      </c>
      <c r="AM288" t="s">
        <v>51</v>
      </c>
      <c r="AN288" t="s">
        <v>51</v>
      </c>
      <c r="AO288" t="s">
        <v>51</v>
      </c>
      <c r="AP288">
        <v>160</v>
      </c>
      <c r="AQ288" t="s">
        <v>51</v>
      </c>
      <c r="AR288" t="s">
        <v>83</v>
      </c>
      <c r="AS288">
        <f t="shared" si="61"/>
        <v>2</v>
      </c>
      <c r="AT288">
        <f t="shared" si="62"/>
        <v>2</v>
      </c>
      <c r="AU288">
        <f t="shared" si="63"/>
        <v>2</v>
      </c>
      <c r="AV288">
        <f t="shared" si="64"/>
        <v>2</v>
      </c>
      <c r="AW288">
        <f t="shared" si="65"/>
        <v>2</v>
      </c>
      <c r="AX288">
        <f t="shared" si="66"/>
        <v>2</v>
      </c>
      <c r="AY288">
        <f t="shared" si="67"/>
        <v>2</v>
      </c>
      <c r="AZ288">
        <f t="shared" si="68"/>
        <v>2</v>
      </c>
      <c r="BA288">
        <f t="shared" si="69"/>
        <v>2</v>
      </c>
      <c r="BB288">
        <f t="shared" si="70"/>
        <v>0</v>
      </c>
      <c r="BC288">
        <f t="shared" si="71"/>
        <v>26</v>
      </c>
      <c r="BD288">
        <f t="shared" si="58"/>
        <v>0</v>
      </c>
      <c r="BE288">
        <f t="shared" si="59"/>
        <v>0</v>
      </c>
      <c r="BF288">
        <f t="shared" si="60"/>
        <v>0.16250000000000001</v>
      </c>
    </row>
    <row r="289" spans="1:58" hidden="1" x14ac:dyDescent="0.35">
      <c r="A289" t="s">
        <v>300</v>
      </c>
      <c r="B289" s="10" t="s">
        <v>301</v>
      </c>
      <c r="C289" t="s">
        <v>1544</v>
      </c>
      <c r="D289" t="s">
        <v>85</v>
      </c>
      <c r="E289">
        <v>220</v>
      </c>
      <c r="F289" t="s">
        <v>86</v>
      </c>
      <c r="G289">
        <v>12488</v>
      </c>
      <c r="H289">
        <v>220</v>
      </c>
      <c r="I289">
        <v>25</v>
      </c>
      <c r="J289" t="s">
        <v>51</v>
      </c>
      <c r="K289" t="s">
        <v>51</v>
      </c>
      <c r="L289" t="s">
        <v>51</v>
      </c>
      <c r="M289" t="s">
        <v>51</v>
      </c>
      <c r="N289" t="s">
        <v>51</v>
      </c>
      <c r="O289" t="s">
        <v>51</v>
      </c>
      <c r="P289" t="s">
        <v>51</v>
      </c>
      <c r="Q289" t="s">
        <v>51</v>
      </c>
      <c r="R289" t="s">
        <v>51</v>
      </c>
      <c r="S289" t="s">
        <v>51</v>
      </c>
      <c r="T289" t="s">
        <v>51</v>
      </c>
      <c r="U289" t="s">
        <v>51</v>
      </c>
      <c r="V289" t="s">
        <v>51</v>
      </c>
      <c r="W289" t="s">
        <v>51</v>
      </c>
      <c r="X289" t="s">
        <v>51</v>
      </c>
      <c r="Y289" t="s">
        <v>51</v>
      </c>
      <c r="Z289" t="s">
        <v>51</v>
      </c>
      <c r="AA289" t="s">
        <v>51</v>
      </c>
      <c r="AB289" t="s">
        <v>51</v>
      </c>
      <c r="AC289" t="s">
        <v>51</v>
      </c>
      <c r="AD289" t="s">
        <v>51</v>
      </c>
      <c r="AE289" t="s">
        <v>51</v>
      </c>
      <c r="AF289" t="s">
        <v>51</v>
      </c>
      <c r="AG289" t="s">
        <v>51</v>
      </c>
      <c r="AH289" t="s">
        <v>51</v>
      </c>
      <c r="AI289" t="s">
        <v>51</v>
      </c>
      <c r="AJ289" t="s">
        <v>51</v>
      </c>
      <c r="AK289" t="s">
        <v>51</v>
      </c>
      <c r="AL289" t="s">
        <v>51</v>
      </c>
      <c r="AM289" t="s">
        <v>51</v>
      </c>
      <c r="AN289" t="s">
        <v>51</v>
      </c>
      <c r="AO289" t="s">
        <v>51</v>
      </c>
      <c r="AP289" t="s">
        <v>51</v>
      </c>
      <c r="AQ289" t="s">
        <v>51</v>
      </c>
      <c r="AR289" t="s">
        <v>51</v>
      </c>
      <c r="AS289">
        <f t="shared" si="61"/>
        <v>4</v>
      </c>
      <c r="AT289">
        <f t="shared" si="62"/>
        <v>4</v>
      </c>
      <c r="AU289">
        <f t="shared" si="63"/>
        <v>4</v>
      </c>
      <c r="AV289">
        <f t="shared" si="64"/>
        <v>4</v>
      </c>
      <c r="AW289">
        <f t="shared" si="65"/>
        <v>4</v>
      </c>
      <c r="AX289">
        <f t="shared" si="66"/>
        <v>4</v>
      </c>
      <c r="AY289">
        <f t="shared" si="67"/>
        <v>4</v>
      </c>
      <c r="AZ289">
        <f t="shared" si="68"/>
        <v>4</v>
      </c>
      <c r="BA289">
        <f t="shared" si="69"/>
        <v>4</v>
      </c>
      <c r="BB289">
        <f t="shared" si="70"/>
        <v>9</v>
      </c>
      <c r="BC289">
        <f t="shared" si="71"/>
        <v>0</v>
      </c>
      <c r="BD289" t="str">
        <f t="shared" si="58"/>
        <v/>
      </c>
      <c r="BE289" t="str">
        <f t="shared" si="59"/>
        <v/>
      </c>
      <c r="BF289" t="str">
        <f t="shared" si="60"/>
        <v/>
      </c>
    </row>
    <row r="290" spans="1:58" x14ac:dyDescent="0.35">
      <c r="A290" t="s">
        <v>644</v>
      </c>
      <c r="B290" s="10" t="s">
        <v>645</v>
      </c>
      <c r="C290" t="s">
        <v>1545</v>
      </c>
      <c r="D290" t="s">
        <v>49</v>
      </c>
      <c r="E290">
        <v>347</v>
      </c>
      <c r="F290" t="s">
        <v>50</v>
      </c>
      <c r="G290">
        <v>12489</v>
      </c>
      <c r="H290">
        <v>347</v>
      </c>
      <c r="I290">
        <v>25</v>
      </c>
      <c r="J290" t="s">
        <v>51</v>
      </c>
      <c r="K290" t="s">
        <v>51</v>
      </c>
      <c r="L290" t="s">
        <v>51</v>
      </c>
      <c r="M290" t="s">
        <v>51</v>
      </c>
      <c r="N290" t="s">
        <v>51</v>
      </c>
      <c r="O290" t="s">
        <v>51</v>
      </c>
      <c r="P290" t="s">
        <v>51</v>
      </c>
      <c r="Q290" t="s">
        <v>51</v>
      </c>
      <c r="R290" t="s">
        <v>51</v>
      </c>
      <c r="S290" t="s">
        <v>51</v>
      </c>
      <c r="T290" t="s">
        <v>51</v>
      </c>
      <c r="U290" t="s">
        <v>51</v>
      </c>
      <c r="V290" t="s">
        <v>1546</v>
      </c>
      <c r="W290" t="s">
        <v>1547</v>
      </c>
      <c r="X290" t="s">
        <v>1548</v>
      </c>
      <c r="Y290" t="s">
        <v>1549</v>
      </c>
      <c r="Z290" t="s">
        <v>1550</v>
      </c>
      <c r="AA290" t="s">
        <v>1551</v>
      </c>
      <c r="AB290" t="s">
        <v>1552</v>
      </c>
      <c r="AC290" t="s">
        <v>1553</v>
      </c>
      <c r="AD290" t="s">
        <v>51</v>
      </c>
      <c r="AE290" t="s">
        <v>1554</v>
      </c>
      <c r="AF290" t="s">
        <v>1555</v>
      </c>
      <c r="AG290" t="s">
        <v>1556</v>
      </c>
      <c r="AH290">
        <v>11</v>
      </c>
      <c r="AI290">
        <v>18</v>
      </c>
      <c r="AJ290">
        <v>39</v>
      </c>
      <c r="AK290" t="s">
        <v>1557</v>
      </c>
      <c r="AL290" t="s">
        <v>51</v>
      </c>
      <c r="AM290" t="s">
        <v>1556</v>
      </c>
      <c r="AN290" t="s">
        <v>51</v>
      </c>
      <c r="AO290" t="s">
        <v>1556</v>
      </c>
      <c r="AP290">
        <v>98</v>
      </c>
      <c r="AQ290" t="s">
        <v>1558</v>
      </c>
      <c r="AR290" t="s">
        <v>119</v>
      </c>
      <c r="AS290">
        <f t="shared" si="61"/>
        <v>195</v>
      </c>
      <c r="AT290">
        <f t="shared" si="62"/>
        <v>140</v>
      </c>
      <c r="AU290">
        <f t="shared" si="63"/>
        <v>78</v>
      </c>
      <c r="AV290">
        <f t="shared" si="64"/>
        <v>29</v>
      </c>
      <c r="AW290">
        <f t="shared" si="65"/>
        <v>69</v>
      </c>
      <c r="AX290">
        <f t="shared" si="66"/>
        <v>101</v>
      </c>
      <c r="AY290">
        <f t="shared" si="67"/>
        <v>185</v>
      </c>
      <c r="AZ290">
        <f t="shared" si="68"/>
        <v>73</v>
      </c>
      <c r="BA290">
        <f t="shared" si="69"/>
        <v>4</v>
      </c>
      <c r="BB290">
        <f t="shared" si="70"/>
        <v>1</v>
      </c>
      <c r="BC290">
        <f t="shared" si="71"/>
        <v>68</v>
      </c>
      <c r="BD290">
        <f t="shared" si="58"/>
        <v>0.11224489795918367</v>
      </c>
      <c r="BE290">
        <f t="shared" si="59"/>
        <v>0.18367346938775511</v>
      </c>
      <c r="BF290">
        <f t="shared" si="60"/>
        <v>0.39795918367346939</v>
      </c>
    </row>
    <row r="291" spans="1:58" hidden="1" x14ac:dyDescent="0.35">
      <c r="A291" t="s">
        <v>300</v>
      </c>
      <c r="B291" s="10" t="s">
        <v>301</v>
      </c>
      <c r="C291" t="s">
        <v>1559</v>
      </c>
      <c r="D291" t="s">
        <v>501</v>
      </c>
      <c r="E291">
        <v>680</v>
      </c>
      <c r="F291" t="s">
        <v>502</v>
      </c>
      <c r="G291">
        <v>12490</v>
      </c>
      <c r="H291">
        <v>680</v>
      </c>
      <c r="I291">
        <v>25</v>
      </c>
      <c r="J291" t="s">
        <v>51</v>
      </c>
      <c r="K291" t="s">
        <v>51</v>
      </c>
      <c r="L291" t="s">
        <v>51</v>
      </c>
      <c r="M291" t="s">
        <v>51</v>
      </c>
      <c r="N291" t="s">
        <v>51</v>
      </c>
      <c r="O291" t="s">
        <v>51</v>
      </c>
      <c r="P291" t="s">
        <v>51</v>
      </c>
      <c r="Q291" t="s">
        <v>51</v>
      </c>
      <c r="R291" t="s">
        <v>51</v>
      </c>
      <c r="S291" t="s">
        <v>51</v>
      </c>
      <c r="T291" t="s">
        <v>51</v>
      </c>
      <c r="U291" t="s">
        <v>51</v>
      </c>
      <c r="V291" t="s">
        <v>51</v>
      </c>
      <c r="W291" t="s">
        <v>51</v>
      </c>
      <c r="X291" t="s">
        <v>51</v>
      </c>
      <c r="Y291" t="s">
        <v>51</v>
      </c>
      <c r="Z291" t="s">
        <v>51</v>
      </c>
      <c r="AA291" t="s">
        <v>51</v>
      </c>
      <c r="AB291" t="s">
        <v>51</v>
      </c>
      <c r="AC291" t="s">
        <v>51</v>
      </c>
      <c r="AD291" t="s">
        <v>51</v>
      </c>
      <c r="AE291" t="s">
        <v>51</v>
      </c>
      <c r="AF291" t="s">
        <v>51</v>
      </c>
      <c r="AG291" t="s">
        <v>51</v>
      </c>
      <c r="AH291" t="s">
        <v>51</v>
      </c>
      <c r="AI291" t="s">
        <v>51</v>
      </c>
      <c r="AJ291" t="s">
        <v>51</v>
      </c>
      <c r="AK291" t="s">
        <v>51</v>
      </c>
      <c r="AL291" t="s">
        <v>51</v>
      </c>
      <c r="AM291" t="s">
        <v>51</v>
      </c>
      <c r="AN291" t="s">
        <v>51</v>
      </c>
      <c r="AO291" t="s">
        <v>51</v>
      </c>
      <c r="AP291" t="s">
        <v>51</v>
      </c>
      <c r="AQ291" t="s">
        <v>51</v>
      </c>
      <c r="AR291" t="s">
        <v>51</v>
      </c>
      <c r="AS291">
        <f t="shared" si="61"/>
        <v>4</v>
      </c>
      <c r="AT291">
        <f t="shared" si="62"/>
        <v>4</v>
      </c>
      <c r="AU291">
        <f t="shared" si="63"/>
        <v>4</v>
      </c>
      <c r="AV291">
        <f t="shared" si="64"/>
        <v>4</v>
      </c>
      <c r="AW291">
        <f t="shared" si="65"/>
        <v>4</v>
      </c>
      <c r="AX291">
        <f t="shared" si="66"/>
        <v>4</v>
      </c>
      <c r="AY291">
        <f t="shared" si="67"/>
        <v>4</v>
      </c>
      <c r="AZ291">
        <f t="shared" si="68"/>
        <v>4</v>
      </c>
      <c r="BA291">
        <f t="shared" si="69"/>
        <v>4</v>
      </c>
      <c r="BB291">
        <f t="shared" si="70"/>
        <v>9</v>
      </c>
      <c r="BC291">
        <f t="shared" si="71"/>
        <v>0</v>
      </c>
      <c r="BD291" t="str">
        <f t="shared" si="58"/>
        <v/>
      </c>
      <c r="BE291" t="str">
        <f t="shared" si="59"/>
        <v/>
      </c>
      <c r="BF291" t="str">
        <f t="shared" si="60"/>
        <v/>
      </c>
    </row>
    <row r="292" spans="1:58" hidden="1" x14ac:dyDescent="0.35">
      <c r="A292" t="s">
        <v>300</v>
      </c>
      <c r="B292" s="10" t="s">
        <v>301</v>
      </c>
      <c r="C292" t="s">
        <v>1560</v>
      </c>
      <c r="D292" t="s">
        <v>85</v>
      </c>
      <c r="E292">
        <v>440</v>
      </c>
      <c r="F292" t="s">
        <v>86</v>
      </c>
      <c r="G292">
        <v>12491</v>
      </c>
      <c r="H292">
        <v>440</v>
      </c>
      <c r="I292">
        <v>25</v>
      </c>
      <c r="J292" t="s">
        <v>51</v>
      </c>
      <c r="K292" t="s">
        <v>51</v>
      </c>
      <c r="L292" t="s">
        <v>51</v>
      </c>
      <c r="M292" t="s">
        <v>51</v>
      </c>
      <c r="N292" t="s">
        <v>51</v>
      </c>
      <c r="O292" t="s">
        <v>51</v>
      </c>
      <c r="P292" t="s">
        <v>51</v>
      </c>
      <c r="Q292" t="s">
        <v>51</v>
      </c>
      <c r="R292" t="s">
        <v>51</v>
      </c>
      <c r="S292" t="s">
        <v>51</v>
      </c>
      <c r="T292" t="s">
        <v>51</v>
      </c>
      <c r="U292" t="s">
        <v>51</v>
      </c>
      <c r="V292" t="s">
        <v>51</v>
      </c>
      <c r="W292" t="s">
        <v>51</v>
      </c>
      <c r="X292" t="s">
        <v>51</v>
      </c>
      <c r="Y292" t="s">
        <v>51</v>
      </c>
      <c r="Z292" t="s">
        <v>51</v>
      </c>
      <c r="AA292" t="s">
        <v>51</v>
      </c>
      <c r="AB292" t="s">
        <v>51</v>
      </c>
      <c r="AC292" t="s">
        <v>51</v>
      </c>
      <c r="AD292" t="s">
        <v>51</v>
      </c>
      <c r="AE292" t="s">
        <v>51</v>
      </c>
      <c r="AF292" t="s">
        <v>51</v>
      </c>
      <c r="AG292" t="s">
        <v>51</v>
      </c>
      <c r="AH292" t="s">
        <v>51</v>
      </c>
      <c r="AI292" t="s">
        <v>51</v>
      </c>
      <c r="AJ292" t="s">
        <v>51</v>
      </c>
      <c r="AK292" t="s">
        <v>51</v>
      </c>
      <c r="AL292" t="s">
        <v>51</v>
      </c>
      <c r="AM292" t="s">
        <v>51</v>
      </c>
      <c r="AN292" t="s">
        <v>51</v>
      </c>
      <c r="AO292" t="s">
        <v>51</v>
      </c>
      <c r="AP292" t="s">
        <v>51</v>
      </c>
      <c r="AQ292" t="s">
        <v>51</v>
      </c>
      <c r="AR292" t="s">
        <v>51</v>
      </c>
      <c r="AS292">
        <f t="shared" si="61"/>
        <v>4</v>
      </c>
      <c r="AT292">
        <f t="shared" si="62"/>
        <v>4</v>
      </c>
      <c r="AU292">
        <f t="shared" si="63"/>
        <v>4</v>
      </c>
      <c r="AV292">
        <f t="shared" si="64"/>
        <v>4</v>
      </c>
      <c r="AW292">
        <f t="shared" si="65"/>
        <v>4</v>
      </c>
      <c r="AX292">
        <f t="shared" si="66"/>
        <v>4</v>
      </c>
      <c r="AY292">
        <f t="shared" si="67"/>
        <v>4</v>
      </c>
      <c r="AZ292">
        <f t="shared" si="68"/>
        <v>4</v>
      </c>
      <c r="BA292">
        <f t="shared" si="69"/>
        <v>4</v>
      </c>
      <c r="BB292">
        <f t="shared" si="70"/>
        <v>9</v>
      </c>
      <c r="BC292">
        <f t="shared" si="71"/>
        <v>0</v>
      </c>
      <c r="BD292" t="str">
        <f t="shared" si="58"/>
        <v/>
      </c>
      <c r="BE292" t="str">
        <f t="shared" si="59"/>
        <v/>
      </c>
      <c r="BF292" t="str">
        <f t="shared" si="60"/>
        <v/>
      </c>
    </row>
    <row r="293" spans="1:58" hidden="1" x14ac:dyDescent="0.35">
      <c r="A293" t="s">
        <v>789</v>
      </c>
      <c r="B293" s="10" t="s">
        <v>790</v>
      </c>
      <c r="C293" t="s">
        <v>1561</v>
      </c>
      <c r="D293" t="s">
        <v>501</v>
      </c>
      <c r="E293">
        <v>1035</v>
      </c>
      <c r="F293" t="s">
        <v>86</v>
      </c>
      <c r="G293">
        <v>12492</v>
      </c>
      <c r="H293">
        <v>1035</v>
      </c>
      <c r="I293">
        <v>25</v>
      </c>
      <c r="J293" t="s">
        <v>51</v>
      </c>
      <c r="K293" t="s">
        <v>51</v>
      </c>
      <c r="L293" t="s">
        <v>51</v>
      </c>
      <c r="M293" t="s">
        <v>51</v>
      </c>
      <c r="N293" t="s">
        <v>51</v>
      </c>
      <c r="O293" t="s">
        <v>51</v>
      </c>
      <c r="P293" t="s">
        <v>51</v>
      </c>
      <c r="Q293" t="s">
        <v>51</v>
      </c>
      <c r="R293" t="s">
        <v>51</v>
      </c>
      <c r="S293" t="s">
        <v>51</v>
      </c>
      <c r="T293" t="s">
        <v>51</v>
      </c>
      <c r="U293" t="s">
        <v>51</v>
      </c>
      <c r="V293" t="s">
        <v>51</v>
      </c>
      <c r="W293" t="s">
        <v>51</v>
      </c>
      <c r="X293" t="s">
        <v>51</v>
      </c>
      <c r="Y293" t="s">
        <v>51</v>
      </c>
      <c r="Z293" t="s">
        <v>51</v>
      </c>
      <c r="AA293" t="s">
        <v>51</v>
      </c>
      <c r="AB293" t="s">
        <v>51</v>
      </c>
      <c r="AC293" t="s">
        <v>51</v>
      </c>
      <c r="AD293" t="s">
        <v>51</v>
      </c>
      <c r="AE293" t="s">
        <v>51</v>
      </c>
      <c r="AF293" t="s">
        <v>51</v>
      </c>
      <c r="AG293" t="s">
        <v>51</v>
      </c>
      <c r="AH293" t="s">
        <v>51</v>
      </c>
      <c r="AI293" t="s">
        <v>51</v>
      </c>
      <c r="AJ293" t="s">
        <v>51</v>
      </c>
      <c r="AK293" t="s">
        <v>51</v>
      </c>
      <c r="AL293" t="s">
        <v>51</v>
      </c>
      <c r="AM293" t="s">
        <v>51</v>
      </c>
      <c r="AN293" t="s">
        <v>51</v>
      </c>
      <c r="AO293" t="s">
        <v>51</v>
      </c>
      <c r="AP293" t="s">
        <v>51</v>
      </c>
      <c r="AQ293" t="s">
        <v>51</v>
      </c>
      <c r="AR293" t="s">
        <v>51</v>
      </c>
      <c r="AS293">
        <f t="shared" si="61"/>
        <v>4</v>
      </c>
      <c r="AT293">
        <f t="shared" si="62"/>
        <v>4</v>
      </c>
      <c r="AU293">
        <f t="shared" si="63"/>
        <v>4</v>
      </c>
      <c r="AV293">
        <f t="shared" si="64"/>
        <v>4</v>
      </c>
      <c r="AW293">
        <f t="shared" si="65"/>
        <v>4</v>
      </c>
      <c r="AX293">
        <f t="shared" si="66"/>
        <v>4</v>
      </c>
      <c r="AY293">
        <f t="shared" si="67"/>
        <v>4</v>
      </c>
      <c r="AZ293">
        <f t="shared" si="68"/>
        <v>4</v>
      </c>
      <c r="BA293">
        <f t="shared" si="69"/>
        <v>4</v>
      </c>
      <c r="BB293">
        <f t="shared" si="70"/>
        <v>9</v>
      </c>
      <c r="BC293">
        <f t="shared" si="71"/>
        <v>0</v>
      </c>
      <c r="BD293" t="str">
        <f t="shared" si="58"/>
        <v/>
      </c>
      <c r="BE293" t="str">
        <f t="shared" si="59"/>
        <v/>
      </c>
      <c r="BF293" t="str">
        <f t="shared" si="60"/>
        <v/>
      </c>
    </row>
    <row r="294" spans="1:58" hidden="1" x14ac:dyDescent="0.35">
      <c r="A294" t="s">
        <v>789</v>
      </c>
      <c r="B294" s="10" t="s">
        <v>790</v>
      </c>
      <c r="C294" t="s">
        <v>1562</v>
      </c>
      <c r="D294" t="s">
        <v>85</v>
      </c>
      <c r="E294">
        <v>224</v>
      </c>
      <c r="F294" t="s">
        <v>86</v>
      </c>
      <c r="G294">
        <v>12493</v>
      </c>
      <c r="H294">
        <v>224</v>
      </c>
      <c r="I294">
        <v>25</v>
      </c>
      <c r="J294" t="s">
        <v>51</v>
      </c>
      <c r="K294" t="s">
        <v>51</v>
      </c>
      <c r="L294" t="s">
        <v>51</v>
      </c>
      <c r="M294" t="s">
        <v>51</v>
      </c>
      <c r="N294" t="s">
        <v>51</v>
      </c>
      <c r="O294" t="s">
        <v>51</v>
      </c>
      <c r="P294" t="s">
        <v>51</v>
      </c>
      <c r="Q294" t="s">
        <v>51</v>
      </c>
      <c r="R294" t="s">
        <v>51</v>
      </c>
      <c r="S294" t="s">
        <v>51</v>
      </c>
      <c r="T294" t="s">
        <v>51</v>
      </c>
      <c r="U294" t="s">
        <v>51</v>
      </c>
      <c r="V294" t="s">
        <v>51</v>
      </c>
      <c r="W294" t="s">
        <v>51</v>
      </c>
      <c r="X294" t="s">
        <v>51</v>
      </c>
      <c r="Y294" t="s">
        <v>51</v>
      </c>
      <c r="Z294" t="s">
        <v>51</v>
      </c>
      <c r="AA294" t="s">
        <v>51</v>
      </c>
      <c r="AB294" t="s">
        <v>51</v>
      </c>
      <c r="AC294" t="s">
        <v>51</v>
      </c>
      <c r="AD294" t="s">
        <v>51</v>
      </c>
      <c r="AE294" t="s">
        <v>51</v>
      </c>
      <c r="AF294" t="s">
        <v>51</v>
      </c>
      <c r="AG294" t="s">
        <v>51</v>
      </c>
      <c r="AH294" t="s">
        <v>51</v>
      </c>
      <c r="AI294" t="s">
        <v>51</v>
      </c>
      <c r="AJ294" t="s">
        <v>51</v>
      </c>
      <c r="AK294" t="s">
        <v>51</v>
      </c>
      <c r="AL294" t="s">
        <v>51</v>
      </c>
      <c r="AM294" t="s">
        <v>51</v>
      </c>
      <c r="AN294" t="s">
        <v>51</v>
      </c>
      <c r="AO294" t="s">
        <v>51</v>
      </c>
      <c r="AP294" t="s">
        <v>51</v>
      </c>
      <c r="AQ294" t="s">
        <v>51</v>
      </c>
      <c r="AR294" t="s">
        <v>51</v>
      </c>
      <c r="AS294">
        <f t="shared" si="61"/>
        <v>4</v>
      </c>
      <c r="AT294">
        <f t="shared" si="62"/>
        <v>4</v>
      </c>
      <c r="AU294">
        <f t="shared" si="63"/>
        <v>4</v>
      </c>
      <c r="AV294">
        <f t="shared" si="64"/>
        <v>4</v>
      </c>
      <c r="AW294">
        <f t="shared" si="65"/>
        <v>4</v>
      </c>
      <c r="AX294">
        <f t="shared" si="66"/>
        <v>4</v>
      </c>
      <c r="AY294">
        <f t="shared" si="67"/>
        <v>4</v>
      </c>
      <c r="AZ294">
        <f t="shared" si="68"/>
        <v>4</v>
      </c>
      <c r="BA294">
        <f t="shared" si="69"/>
        <v>4</v>
      </c>
      <c r="BB294">
        <f t="shared" si="70"/>
        <v>9</v>
      </c>
      <c r="BC294">
        <f t="shared" si="71"/>
        <v>0</v>
      </c>
      <c r="BD294" t="str">
        <f t="shared" si="58"/>
        <v/>
      </c>
      <c r="BE294" t="str">
        <f t="shared" si="59"/>
        <v/>
      </c>
      <c r="BF294" t="str">
        <f t="shared" si="60"/>
        <v/>
      </c>
    </row>
    <row r="295" spans="1:58" x14ac:dyDescent="0.35">
      <c r="A295" t="s">
        <v>789</v>
      </c>
      <c r="B295" s="10" t="s">
        <v>790</v>
      </c>
      <c r="C295" t="s">
        <v>1563</v>
      </c>
      <c r="D295" t="s">
        <v>501</v>
      </c>
      <c r="E295">
        <v>652</v>
      </c>
      <c r="F295" t="s">
        <v>502</v>
      </c>
      <c r="G295">
        <v>12494</v>
      </c>
      <c r="H295">
        <v>652</v>
      </c>
      <c r="I295">
        <v>25</v>
      </c>
      <c r="J295" t="s">
        <v>51</v>
      </c>
      <c r="K295" t="s">
        <v>51</v>
      </c>
      <c r="L295" t="s">
        <v>51</v>
      </c>
      <c r="M295" t="s">
        <v>51</v>
      </c>
      <c r="N295" t="s">
        <v>51</v>
      </c>
      <c r="O295" t="s">
        <v>51</v>
      </c>
      <c r="P295" t="s">
        <v>51</v>
      </c>
      <c r="Q295" t="s">
        <v>51</v>
      </c>
      <c r="R295" t="s">
        <v>51</v>
      </c>
      <c r="S295" t="s">
        <v>51</v>
      </c>
      <c r="T295" t="s">
        <v>51</v>
      </c>
      <c r="U295" t="s">
        <v>51</v>
      </c>
      <c r="V295" t="s">
        <v>1564</v>
      </c>
      <c r="W295" t="s">
        <v>1564</v>
      </c>
      <c r="X295" t="s">
        <v>1565</v>
      </c>
      <c r="Y295" t="s">
        <v>1566</v>
      </c>
      <c r="Z295" t="s">
        <v>1567</v>
      </c>
      <c r="AA295" t="s">
        <v>1568</v>
      </c>
      <c r="AB295" t="s">
        <v>1569</v>
      </c>
      <c r="AC295" t="s">
        <v>51</v>
      </c>
      <c r="AD295" t="s">
        <v>1570</v>
      </c>
      <c r="AE295" t="s">
        <v>1571</v>
      </c>
      <c r="AF295" t="s">
        <v>1572</v>
      </c>
      <c r="AG295" t="s">
        <v>1573</v>
      </c>
      <c r="AH295">
        <v>1</v>
      </c>
      <c r="AI295">
        <v>8</v>
      </c>
      <c r="AJ295">
        <v>1</v>
      </c>
      <c r="AK295" t="s">
        <v>51</v>
      </c>
      <c r="AL295" t="s">
        <v>51</v>
      </c>
      <c r="AM295" t="s">
        <v>1574</v>
      </c>
      <c r="AN295" t="s">
        <v>51</v>
      </c>
      <c r="AO295" t="s">
        <v>1575</v>
      </c>
      <c r="AP295" t="s">
        <v>51</v>
      </c>
      <c r="AQ295" t="s">
        <v>1576</v>
      </c>
      <c r="AR295" t="s">
        <v>119</v>
      </c>
      <c r="AS295">
        <f t="shared" si="61"/>
        <v>6</v>
      </c>
      <c r="AT295">
        <f t="shared" si="62"/>
        <v>6</v>
      </c>
      <c r="AU295">
        <f t="shared" si="63"/>
        <v>32</v>
      </c>
      <c r="AV295">
        <f t="shared" si="64"/>
        <v>26</v>
      </c>
      <c r="AW295">
        <f t="shared" si="65"/>
        <v>73</v>
      </c>
      <c r="AX295">
        <f t="shared" si="66"/>
        <v>58</v>
      </c>
      <c r="AY295">
        <f t="shared" si="67"/>
        <v>81</v>
      </c>
      <c r="AZ295">
        <f t="shared" si="68"/>
        <v>4</v>
      </c>
      <c r="BA295">
        <f t="shared" si="69"/>
        <v>96</v>
      </c>
      <c r="BB295">
        <f t="shared" si="70"/>
        <v>1</v>
      </c>
      <c r="BC295">
        <f t="shared" si="71"/>
        <v>10</v>
      </c>
      <c r="BD295" t="str">
        <f t="shared" si="58"/>
        <v/>
      </c>
      <c r="BE295" t="str">
        <f t="shared" si="59"/>
        <v/>
      </c>
      <c r="BF295" t="str">
        <f t="shared" si="60"/>
        <v/>
      </c>
    </row>
    <row r="296" spans="1:58" x14ac:dyDescent="0.35">
      <c r="A296" t="s">
        <v>1433</v>
      </c>
      <c r="B296" s="10" t="s">
        <v>1434</v>
      </c>
      <c r="C296" t="s">
        <v>1577</v>
      </c>
      <c r="D296" t="s">
        <v>49</v>
      </c>
      <c r="E296">
        <v>92</v>
      </c>
      <c r="F296" t="s">
        <v>50</v>
      </c>
      <c r="G296">
        <v>12495</v>
      </c>
      <c r="H296">
        <v>92</v>
      </c>
      <c r="I296">
        <v>25</v>
      </c>
      <c r="J296" t="s">
        <v>51</v>
      </c>
      <c r="K296" t="s">
        <v>51</v>
      </c>
      <c r="L296" t="s">
        <v>51</v>
      </c>
      <c r="M296" t="s">
        <v>51</v>
      </c>
      <c r="N296" t="s">
        <v>51</v>
      </c>
      <c r="O296" t="s">
        <v>51</v>
      </c>
      <c r="P296" t="s">
        <v>51</v>
      </c>
      <c r="Q296" t="s">
        <v>51</v>
      </c>
      <c r="R296" t="s">
        <v>51</v>
      </c>
      <c r="S296" t="s">
        <v>51</v>
      </c>
      <c r="T296" t="s">
        <v>51</v>
      </c>
      <c r="U296" t="s">
        <v>51</v>
      </c>
      <c r="V296" t="s">
        <v>51</v>
      </c>
      <c r="W296" t="s">
        <v>1578</v>
      </c>
      <c r="X296" t="s">
        <v>1579</v>
      </c>
      <c r="Y296" t="s">
        <v>51</v>
      </c>
      <c r="Z296" t="s">
        <v>1580</v>
      </c>
      <c r="AA296" t="s">
        <v>1581</v>
      </c>
      <c r="AB296" t="s">
        <v>1582</v>
      </c>
      <c r="AC296" t="s">
        <v>1583</v>
      </c>
      <c r="AD296" t="s">
        <v>51</v>
      </c>
      <c r="AE296" t="s">
        <v>1584</v>
      </c>
      <c r="AF296" t="s">
        <v>1585</v>
      </c>
      <c r="AG296" t="s">
        <v>1586</v>
      </c>
      <c r="AH296">
        <v>23</v>
      </c>
      <c r="AI296">
        <v>30</v>
      </c>
      <c r="AJ296" t="s">
        <v>51</v>
      </c>
      <c r="AK296" t="s">
        <v>1587</v>
      </c>
      <c r="AL296" t="s">
        <v>51</v>
      </c>
      <c r="AM296" t="s">
        <v>1588</v>
      </c>
      <c r="AN296" t="s">
        <v>51</v>
      </c>
      <c r="AO296" t="s">
        <v>1589</v>
      </c>
      <c r="AP296">
        <v>395</v>
      </c>
      <c r="AQ296" t="s">
        <v>1590</v>
      </c>
      <c r="AR296" t="s">
        <v>1591</v>
      </c>
      <c r="AS296">
        <f t="shared" si="61"/>
        <v>4</v>
      </c>
      <c r="AT296">
        <f t="shared" si="62"/>
        <v>93</v>
      </c>
      <c r="AU296">
        <f t="shared" si="63"/>
        <v>27</v>
      </c>
      <c r="AV296">
        <f t="shared" si="64"/>
        <v>4</v>
      </c>
      <c r="AW296">
        <f t="shared" si="65"/>
        <v>48</v>
      </c>
      <c r="AX296">
        <f t="shared" si="66"/>
        <v>47</v>
      </c>
      <c r="AY296">
        <f t="shared" si="67"/>
        <v>42</v>
      </c>
      <c r="AZ296">
        <f t="shared" si="68"/>
        <v>45</v>
      </c>
      <c r="BA296">
        <f t="shared" si="69"/>
        <v>4</v>
      </c>
      <c r="BB296">
        <f t="shared" si="70"/>
        <v>3</v>
      </c>
      <c r="BC296">
        <f t="shared" si="71"/>
        <v>53</v>
      </c>
      <c r="BD296">
        <f t="shared" si="58"/>
        <v>5.8227848101265821E-2</v>
      </c>
      <c r="BE296">
        <f t="shared" si="59"/>
        <v>7.5949367088607597E-2</v>
      </c>
      <c r="BF296" t="str">
        <f t="shared" si="60"/>
        <v/>
      </c>
    </row>
    <row r="297" spans="1:58" hidden="1" x14ac:dyDescent="0.35">
      <c r="A297" t="s">
        <v>87</v>
      </c>
      <c r="B297" s="10" t="s">
        <v>88</v>
      </c>
      <c r="C297" t="s">
        <v>1592</v>
      </c>
      <c r="D297" t="s">
        <v>501</v>
      </c>
      <c r="E297">
        <v>678</v>
      </c>
      <c r="F297" t="s">
        <v>502</v>
      </c>
      <c r="G297">
        <v>12496</v>
      </c>
      <c r="H297">
        <v>678</v>
      </c>
      <c r="I297">
        <v>25</v>
      </c>
      <c r="J297" t="s">
        <v>51</v>
      </c>
      <c r="K297" t="s">
        <v>51</v>
      </c>
      <c r="L297" t="s">
        <v>51</v>
      </c>
      <c r="M297" t="s">
        <v>51</v>
      </c>
      <c r="N297" t="s">
        <v>51</v>
      </c>
      <c r="O297" t="s">
        <v>51</v>
      </c>
      <c r="P297" t="s">
        <v>51</v>
      </c>
      <c r="Q297" t="s">
        <v>51</v>
      </c>
      <c r="R297" t="s">
        <v>51</v>
      </c>
      <c r="S297" t="s">
        <v>51</v>
      </c>
      <c r="T297" t="s">
        <v>51</v>
      </c>
      <c r="U297" t="s">
        <v>51</v>
      </c>
      <c r="V297" t="s">
        <v>51</v>
      </c>
      <c r="W297" t="s">
        <v>51</v>
      </c>
      <c r="X297" t="s">
        <v>51</v>
      </c>
      <c r="Y297" t="s">
        <v>51</v>
      </c>
      <c r="Z297" t="s">
        <v>51</v>
      </c>
      <c r="AA297" t="s">
        <v>51</v>
      </c>
      <c r="AB297" t="s">
        <v>51</v>
      </c>
      <c r="AC297" t="s">
        <v>51</v>
      </c>
      <c r="AD297" t="s">
        <v>51</v>
      </c>
      <c r="AE297" t="s">
        <v>51</v>
      </c>
      <c r="AF297" t="s">
        <v>51</v>
      </c>
      <c r="AG297" t="s">
        <v>51</v>
      </c>
      <c r="AH297" t="s">
        <v>51</v>
      </c>
      <c r="AI297" t="s">
        <v>51</v>
      </c>
      <c r="AJ297" t="s">
        <v>51</v>
      </c>
      <c r="AK297" t="s">
        <v>51</v>
      </c>
      <c r="AL297" t="s">
        <v>51</v>
      </c>
      <c r="AM297" t="s">
        <v>51</v>
      </c>
      <c r="AN297" t="s">
        <v>51</v>
      </c>
      <c r="AO297" t="s">
        <v>51</v>
      </c>
      <c r="AP297" t="s">
        <v>51</v>
      </c>
      <c r="AQ297" t="s">
        <v>51</v>
      </c>
      <c r="AR297" t="s">
        <v>51</v>
      </c>
      <c r="AS297">
        <f t="shared" si="61"/>
        <v>4</v>
      </c>
      <c r="AT297">
        <f t="shared" si="62"/>
        <v>4</v>
      </c>
      <c r="AU297">
        <f t="shared" si="63"/>
        <v>4</v>
      </c>
      <c r="AV297">
        <f t="shared" si="64"/>
        <v>4</v>
      </c>
      <c r="AW297">
        <f t="shared" si="65"/>
        <v>4</v>
      </c>
      <c r="AX297">
        <f t="shared" si="66"/>
        <v>4</v>
      </c>
      <c r="AY297">
        <f t="shared" si="67"/>
        <v>4</v>
      </c>
      <c r="AZ297">
        <f t="shared" si="68"/>
        <v>4</v>
      </c>
      <c r="BA297">
        <f t="shared" si="69"/>
        <v>4</v>
      </c>
      <c r="BB297">
        <f t="shared" si="70"/>
        <v>9</v>
      </c>
      <c r="BC297">
        <f t="shared" si="71"/>
        <v>0</v>
      </c>
      <c r="BD297" t="str">
        <f t="shared" si="58"/>
        <v/>
      </c>
      <c r="BE297" t="str">
        <f t="shared" si="59"/>
        <v/>
      </c>
      <c r="BF297" t="str">
        <f t="shared" si="60"/>
        <v/>
      </c>
    </row>
    <row r="298" spans="1:58" hidden="1" x14ac:dyDescent="0.35">
      <c r="A298" t="s">
        <v>87</v>
      </c>
      <c r="B298" s="10" t="s">
        <v>88</v>
      </c>
      <c r="C298" t="s">
        <v>1593</v>
      </c>
      <c r="D298" t="s">
        <v>501</v>
      </c>
      <c r="E298">
        <v>679</v>
      </c>
      <c r="F298" t="s">
        <v>502</v>
      </c>
      <c r="G298">
        <v>12497</v>
      </c>
      <c r="H298">
        <v>679</v>
      </c>
      <c r="I298">
        <v>25</v>
      </c>
      <c r="J298" t="s">
        <v>51</v>
      </c>
      <c r="K298" t="s">
        <v>51</v>
      </c>
      <c r="L298" t="s">
        <v>51</v>
      </c>
      <c r="M298" t="s">
        <v>51</v>
      </c>
      <c r="N298" t="s">
        <v>51</v>
      </c>
      <c r="O298" t="s">
        <v>51</v>
      </c>
      <c r="P298" t="s">
        <v>51</v>
      </c>
      <c r="Q298" t="s">
        <v>51</v>
      </c>
      <c r="R298" t="s">
        <v>51</v>
      </c>
      <c r="S298" t="s">
        <v>51</v>
      </c>
      <c r="T298" t="s">
        <v>51</v>
      </c>
      <c r="U298" t="s">
        <v>51</v>
      </c>
      <c r="V298" t="s">
        <v>51</v>
      </c>
      <c r="W298" t="s">
        <v>51</v>
      </c>
      <c r="X298" t="s">
        <v>51</v>
      </c>
      <c r="Y298" t="s">
        <v>51</v>
      </c>
      <c r="Z298" t="s">
        <v>51</v>
      </c>
      <c r="AA298" t="s">
        <v>51</v>
      </c>
      <c r="AB298" t="s">
        <v>51</v>
      </c>
      <c r="AC298" t="s">
        <v>51</v>
      </c>
      <c r="AD298" t="s">
        <v>51</v>
      </c>
      <c r="AE298" t="s">
        <v>51</v>
      </c>
      <c r="AF298" t="s">
        <v>51</v>
      </c>
      <c r="AG298" t="s">
        <v>51</v>
      </c>
      <c r="AH298" t="s">
        <v>51</v>
      </c>
      <c r="AI298" t="s">
        <v>51</v>
      </c>
      <c r="AJ298" t="s">
        <v>51</v>
      </c>
      <c r="AK298" t="s">
        <v>51</v>
      </c>
      <c r="AL298" t="s">
        <v>51</v>
      </c>
      <c r="AM298" t="s">
        <v>51</v>
      </c>
      <c r="AN298" t="s">
        <v>51</v>
      </c>
      <c r="AO298" t="s">
        <v>51</v>
      </c>
      <c r="AP298" t="s">
        <v>51</v>
      </c>
      <c r="AQ298" t="s">
        <v>51</v>
      </c>
      <c r="AR298" t="s">
        <v>51</v>
      </c>
      <c r="AS298">
        <f t="shared" si="61"/>
        <v>4</v>
      </c>
      <c r="AT298">
        <f t="shared" si="62"/>
        <v>4</v>
      </c>
      <c r="AU298">
        <f t="shared" si="63"/>
        <v>4</v>
      </c>
      <c r="AV298">
        <f t="shared" si="64"/>
        <v>4</v>
      </c>
      <c r="AW298">
        <f t="shared" si="65"/>
        <v>4</v>
      </c>
      <c r="AX298">
        <f t="shared" si="66"/>
        <v>4</v>
      </c>
      <c r="AY298">
        <f t="shared" si="67"/>
        <v>4</v>
      </c>
      <c r="AZ298">
        <f t="shared" si="68"/>
        <v>4</v>
      </c>
      <c r="BA298">
        <f t="shared" si="69"/>
        <v>4</v>
      </c>
      <c r="BB298">
        <f t="shared" si="70"/>
        <v>9</v>
      </c>
      <c r="BC298">
        <f t="shared" si="71"/>
        <v>0</v>
      </c>
      <c r="BD298" t="str">
        <f t="shared" si="58"/>
        <v/>
      </c>
      <c r="BE298" t="str">
        <f t="shared" si="59"/>
        <v/>
      </c>
      <c r="BF298" t="str">
        <f t="shared" si="60"/>
        <v/>
      </c>
    </row>
    <row r="299" spans="1:58" hidden="1" x14ac:dyDescent="0.35">
      <c r="A299" t="s">
        <v>639</v>
      </c>
      <c r="B299" s="10" t="s">
        <v>640</v>
      </c>
      <c r="C299" t="s">
        <v>1594</v>
      </c>
      <c r="D299" t="s">
        <v>85</v>
      </c>
      <c r="E299">
        <v>305</v>
      </c>
      <c r="F299" t="s">
        <v>86</v>
      </c>
      <c r="G299">
        <v>12498</v>
      </c>
      <c r="H299">
        <v>305</v>
      </c>
      <c r="I299">
        <v>25</v>
      </c>
      <c r="J299" t="s">
        <v>51</v>
      </c>
      <c r="K299" t="s">
        <v>51</v>
      </c>
      <c r="L299" t="s">
        <v>51</v>
      </c>
      <c r="M299" t="s">
        <v>51</v>
      </c>
      <c r="N299" t="s">
        <v>51</v>
      </c>
      <c r="O299" t="s">
        <v>51</v>
      </c>
      <c r="P299" t="s">
        <v>51</v>
      </c>
      <c r="Q299" t="s">
        <v>51</v>
      </c>
      <c r="R299" t="s">
        <v>51</v>
      </c>
      <c r="S299" t="s">
        <v>51</v>
      </c>
      <c r="T299" t="s">
        <v>51</v>
      </c>
      <c r="U299" t="s">
        <v>51</v>
      </c>
      <c r="V299" t="s">
        <v>51</v>
      </c>
      <c r="W299" t="s">
        <v>51</v>
      </c>
      <c r="X299" t="s">
        <v>51</v>
      </c>
      <c r="Y299" t="s">
        <v>51</v>
      </c>
      <c r="Z299" t="s">
        <v>51</v>
      </c>
      <c r="AA299" t="s">
        <v>51</v>
      </c>
      <c r="AB299" t="s">
        <v>51</v>
      </c>
      <c r="AC299" t="s">
        <v>51</v>
      </c>
      <c r="AD299" t="s">
        <v>51</v>
      </c>
      <c r="AE299" t="s">
        <v>51</v>
      </c>
      <c r="AF299" t="s">
        <v>51</v>
      </c>
      <c r="AG299" t="s">
        <v>51</v>
      </c>
      <c r="AH299" t="s">
        <v>51</v>
      </c>
      <c r="AI299" t="s">
        <v>51</v>
      </c>
      <c r="AJ299" t="s">
        <v>51</v>
      </c>
      <c r="AK299" t="s">
        <v>51</v>
      </c>
      <c r="AL299" t="s">
        <v>51</v>
      </c>
      <c r="AM299" t="s">
        <v>51</v>
      </c>
      <c r="AN299" t="s">
        <v>51</v>
      </c>
      <c r="AO299" t="s">
        <v>51</v>
      </c>
      <c r="AP299" t="s">
        <v>51</v>
      </c>
      <c r="AQ299" t="s">
        <v>51</v>
      </c>
      <c r="AR299" t="s">
        <v>51</v>
      </c>
      <c r="AS299">
        <f t="shared" si="61"/>
        <v>4</v>
      </c>
      <c r="AT299">
        <f t="shared" si="62"/>
        <v>4</v>
      </c>
      <c r="AU299">
        <f t="shared" si="63"/>
        <v>4</v>
      </c>
      <c r="AV299">
        <f t="shared" si="64"/>
        <v>4</v>
      </c>
      <c r="AW299">
        <f t="shared" si="65"/>
        <v>4</v>
      </c>
      <c r="AX299">
        <f t="shared" si="66"/>
        <v>4</v>
      </c>
      <c r="AY299">
        <f t="shared" si="67"/>
        <v>4</v>
      </c>
      <c r="AZ299">
        <f t="shared" si="68"/>
        <v>4</v>
      </c>
      <c r="BA299">
        <f t="shared" si="69"/>
        <v>4</v>
      </c>
      <c r="BB299">
        <f t="shared" si="70"/>
        <v>9</v>
      </c>
      <c r="BC299">
        <f t="shared" si="71"/>
        <v>0</v>
      </c>
      <c r="BD299" t="str">
        <f t="shared" si="58"/>
        <v/>
      </c>
      <c r="BE299" t="str">
        <f t="shared" si="59"/>
        <v/>
      </c>
      <c r="BF299" t="str">
        <f t="shared" si="60"/>
        <v/>
      </c>
    </row>
    <row r="300" spans="1:58" x14ac:dyDescent="0.35">
      <c r="A300" t="s">
        <v>1595</v>
      </c>
      <c r="B300" s="10" t="s">
        <v>1596</v>
      </c>
      <c r="C300" t="s">
        <v>1597</v>
      </c>
      <c r="D300" t="s">
        <v>49</v>
      </c>
      <c r="E300">
        <v>427</v>
      </c>
      <c r="F300" t="s">
        <v>50</v>
      </c>
      <c r="G300">
        <v>12499</v>
      </c>
      <c r="H300">
        <v>427</v>
      </c>
      <c r="I300">
        <v>25</v>
      </c>
      <c r="J300" t="s">
        <v>51</v>
      </c>
      <c r="K300" t="s">
        <v>51</v>
      </c>
      <c r="L300" t="s">
        <v>51</v>
      </c>
      <c r="M300" t="s">
        <v>51</v>
      </c>
      <c r="N300" t="s">
        <v>51</v>
      </c>
      <c r="O300" t="s">
        <v>51</v>
      </c>
      <c r="P300" t="s">
        <v>51</v>
      </c>
      <c r="Q300" t="s">
        <v>51</v>
      </c>
      <c r="R300" t="s">
        <v>51</v>
      </c>
      <c r="S300" t="s">
        <v>51</v>
      </c>
      <c r="T300" t="s">
        <v>51</v>
      </c>
      <c r="U300" t="s">
        <v>51</v>
      </c>
      <c r="V300" t="s">
        <v>1598</v>
      </c>
      <c r="W300" t="s">
        <v>1599</v>
      </c>
      <c r="X300" t="s">
        <v>1600</v>
      </c>
      <c r="Y300" t="s">
        <v>1601</v>
      </c>
      <c r="Z300" t="s">
        <v>1602</v>
      </c>
      <c r="AA300" t="s">
        <v>1603</v>
      </c>
      <c r="AB300" t="s">
        <v>1604</v>
      </c>
      <c r="AC300" t="s">
        <v>1605</v>
      </c>
      <c r="AD300" t="s">
        <v>51</v>
      </c>
      <c r="AE300" t="s">
        <v>1606</v>
      </c>
      <c r="AF300" t="s">
        <v>1607</v>
      </c>
      <c r="AG300" t="s">
        <v>51</v>
      </c>
      <c r="AH300">
        <v>6</v>
      </c>
      <c r="AI300">
        <v>10</v>
      </c>
      <c r="AJ300">
        <v>6</v>
      </c>
      <c r="AK300" t="s">
        <v>51</v>
      </c>
      <c r="AL300" t="s">
        <v>51</v>
      </c>
      <c r="AM300" t="s">
        <v>1608</v>
      </c>
      <c r="AN300" t="s">
        <v>1609</v>
      </c>
      <c r="AO300" t="s">
        <v>1610</v>
      </c>
      <c r="AP300">
        <v>134</v>
      </c>
      <c r="AQ300" t="s">
        <v>94</v>
      </c>
      <c r="AR300" t="s">
        <v>119</v>
      </c>
      <c r="AS300">
        <f t="shared" si="61"/>
        <v>66</v>
      </c>
      <c r="AT300">
        <f t="shared" si="62"/>
        <v>251</v>
      </c>
      <c r="AU300">
        <f t="shared" si="63"/>
        <v>152</v>
      </c>
      <c r="AV300">
        <f t="shared" si="64"/>
        <v>30</v>
      </c>
      <c r="AW300">
        <f t="shared" si="65"/>
        <v>255</v>
      </c>
      <c r="AX300">
        <f t="shared" si="66"/>
        <v>83</v>
      </c>
      <c r="AY300">
        <f t="shared" si="67"/>
        <v>200</v>
      </c>
      <c r="AZ300">
        <f t="shared" si="68"/>
        <v>240</v>
      </c>
      <c r="BA300">
        <f t="shared" si="69"/>
        <v>4</v>
      </c>
      <c r="BB300">
        <f t="shared" si="70"/>
        <v>1</v>
      </c>
      <c r="BC300">
        <f t="shared" si="71"/>
        <v>22</v>
      </c>
      <c r="BD300">
        <f t="shared" si="58"/>
        <v>4.4776119402985072E-2</v>
      </c>
      <c r="BE300">
        <f t="shared" si="59"/>
        <v>7.4626865671641784E-2</v>
      </c>
      <c r="BF300">
        <f t="shared" si="60"/>
        <v>4.4776119402985072E-2</v>
      </c>
    </row>
    <row r="301" spans="1:58" x14ac:dyDescent="0.35">
      <c r="A301" t="s">
        <v>332</v>
      </c>
      <c r="B301" s="10" t="s">
        <v>333</v>
      </c>
      <c r="C301" t="s">
        <v>1611</v>
      </c>
      <c r="D301" t="s">
        <v>49</v>
      </c>
      <c r="E301">
        <v>14</v>
      </c>
      <c r="F301" t="s">
        <v>50</v>
      </c>
      <c r="G301">
        <v>12500</v>
      </c>
      <c r="H301">
        <v>14</v>
      </c>
      <c r="I301">
        <v>25</v>
      </c>
      <c r="J301" t="s">
        <v>51</v>
      </c>
      <c r="K301" t="s">
        <v>51</v>
      </c>
      <c r="L301" t="s">
        <v>51</v>
      </c>
      <c r="M301" t="s">
        <v>51</v>
      </c>
      <c r="N301" t="s">
        <v>51</v>
      </c>
      <c r="O301" t="s">
        <v>51</v>
      </c>
      <c r="P301" t="s">
        <v>51</v>
      </c>
      <c r="Q301" t="s">
        <v>51</v>
      </c>
      <c r="R301" t="s">
        <v>51</v>
      </c>
      <c r="S301" t="s">
        <v>51</v>
      </c>
      <c r="T301" t="s">
        <v>51</v>
      </c>
      <c r="U301" t="s">
        <v>51</v>
      </c>
      <c r="V301" t="s">
        <v>51</v>
      </c>
      <c r="W301" t="s">
        <v>51</v>
      </c>
      <c r="X301" t="s">
        <v>51</v>
      </c>
      <c r="Y301" t="s">
        <v>51</v>
      </c>
      <c r="Z301" t="s">
        <v>1612</v>
      </c>
      <c r="AA301" t="s">
        <v>51</v>
      </c>
      <c r="AB301" t="s">
        <v>51</v>
      </c>
      <c r="AC301" t="s">
        <v>51</v>
      </c>
      <c r="AD301" t="s">
        <v>51</v>
      </c>
      <c r="AE301" t="s">
        <v>51</v>
      </c>
      <c r="AF301" t="s">
        <v>51</v>
      </c>
      <c r="AG301" t="s">
        <v>51</v>
      </c>
      <c r="AH301" t="s">
        <v>51</v>
      </c>
      <c r="AI301">
        <v>3</v>
      </c>
      <c r="AJ301" t="s">
        <v>51</v>
      </c>
      <c r="AK301" t="s">
        <v>51</v>
      </c>
      <c r="AL301" t="s">
        <v>51</v>
      </c>
      <c r="AM301" t="s">
        <v>51</v>
      </c>
      <c r="AN301" t="s">
        <v>51</v>
      </c>
      <c r="AO301" t="s">
        <v>51</v>
      </c>
      <c r="AP301">
        <v>153</v>
      </c>
      <c r="AQ301" t="s">
        <v>51</v>
      </c>
      <c r="AR301" t="s">
        <v>83</v>
      </c>
      <c r="AS301">
        <f t="shared" si="61"/>
        <v>4</v>
      </c>
      <c r="AT301">
        <f t="shared" si="62"/>
        <v>4</v>
      </c>
      <c r="AU301">
        <f t="shared" si="63"/>
        <v>4</v>
      </c>
      <c r="AV301">
        <f t="shared" si="64"/>
        <v>4</v>
      </c>
      <c r="AW301">
        <f t="shared" si="65"/>
        <v>19</v>
      </c>
      <c r="AX301">
        <f t="shared" si="66"/>
        <v>4</v>
      </c>
      <c r="AY301">
        <f t="shared" si="67"/>
        <v>4</v>
      </c>
      <c r="AZ301">
        <f t="shared" si="68"/>
        <v>4</v>
      </c>
      <c r="BA301">
        <f t="shared" si="69"/>
        <v>4</v>
      </c>
      <c r="BB301">
        <f t="shared" si="70"/>
        <v>8</v>
      </c>
      <c r="BC301">
        <f t="shared" si="71"/>
        <v>3</v>
      </c>
      <c r="BD301" t="str">
        <f t="shared" si="58"/>
        <v/>
      </c>
      <c r="BE301">
        <f t="shared" si="59"/>
        <v>1.9607843137254902E-2</v>
      </c>
      <c r="BF301" t="str">
        <f t="shared" si="60"/>
        <v/>
      </c>
    </row>
    <row r="302" spans="1:58" hidden="1" x14ac:dyDescent="0.35">
      <c r="A302" t="s">
        <v>466</v>
      </c>
      <c r="B302" s="10" t="s">
        <v>467</v>
      </c>
      <c r="C302" t="s">
        <v>1613</v>
      </c>
      <c r="D302" t="s">
        <v>85</v>
      </c>
      <c r="E302">
        <v>2071</v>
      </c>
      <c r="F302" t="s">
        <v>90</v>
      </c>
      <c r="G302">
        <v>12501</v>
      </c>
      <c r="H302">
        <v>2071</v>
      </c>
      <c r="I302">
        <v>25</v>
      </c>
      <c r="J302" t="s">
        <v>51</v>
      </c>
      <c r="K302" t="s">
        <v>51</v>
      </c>
      <c r="L302" t="s">
        <v>51</v>
      </c>
      <c r="M302" t="s">
        <v>51</v>
      </c>
      <c r="N302" t="s">
        <v>51</v>
      </c>
      <c r="O302" t="s">
        <v>51</v>
      </c>
      <c r="P302" t="s">
        <v>51</v>
      </c>
      <c r="Q302" t="s">
        <v>51</v>
      </c>
      <c r="R302" t="s">
        <v>51</v>
      </c>
      <c r="S302" t="s">
        <v>51</v>
      </c>
      <c r="T302" t="s">
        <v>51</v>
      </c>
      <c r="U302" t="s">
        <v>51</v>
      </c>
      <c r="V302" t="s">
        <v>51</v>
      </c>
      <c r="W302" t="s">
        <v>51</v>
      </c>
      <c r="X302" t="s">
        <v>51</v>
      </c>
      <c r="Y302" t="s">
        <v>51</v>
      </c>
      <c r="Z302" t="s">
        <v>51</v>
      </c>
      <c r="AA302" t="s">
        <v>51</v>
      </c>
      <c r="AB302" t="s">
        <v>51</v>
      </c>
      <c r="AC302" t="s">
        <v>51</v>
      </c>
      <c r="AD302" t="s">
        <v>51</v>
      </c>
      <c r="AE302" t="s">
        <v>51</v>
      </c>
      <c r="AF302" t="s">
        <v>51</v>
      </c>
      <c r="AG302" t="s">
        <v>51</v>
      </c>
      <c r="AH302" t="s">
        <v>51</v>
      </c>
      <c r="AI302" t="s">
        <v>51</v>
      </c>
      <c r="AJ302" t="s">
        <v>51</v>
      </c>
      <c r="AK302" t="s">
        <v>51</v>
      </c>
      <c r="AL302" t="s">
        <v>51</v>
      </c>
      <c r="AM302" t="s">
        <v>51</v>
      </c>
      <c r="AN302" t="s">
        <v>51</v>
      </c>
      <c r="AO302" t="s">
        <v>51</v>
      </c>
      <c r="AP302" t="s">
        <v>51</v>
      </c>
      <c r="AQ302" t="s">
        <v>51</v>
      </c>
      <c r="AR302" t="s">
        <v>51</v>
      </c>
      <c r="AS302">
        <f t="shared" si="61"/>
        <v>4</v>
      </c>
      <c r="AT302">
        <f t="shared" si="62"/>
        <v>4</v>
      </c>
      <c r="AU302">
        <f t="shared" si="63"/>
        <v>4</v>
      </c>
      <c r="AV302">
        <f t="shared" si="64"/>
        <v>4</v>
      </c>
      <c r="AW302">
        <f t="shared" si="65"/>
        <v>4</v>
      </c>
      <c r="AX302">
        <f t="shared" si="66"/>
        <v>4</v>
      </c>
      <c r="AY302">
        <f t="shared" si="67"/>
        <v>4</v>
      </c>
      <c r="AZ302">
        <f t="shared" si="68"/>
        <v>4</v>
      </c>
      <c r="BA302">
        <f t="shared" si="69"/>
        <v>4</v>
      </c>
      <c r="BB302">
        <f t="shared" si="70"/>
        <v>9</v>
      </c>
      <c r="BC302">
        <f t="shared" si="71"/>
        <v>0</v>
      </c>
      <c r="BD302" t="str">
        <f t="shared" si="58"/>
        <v/>
      </c>
      <c r="BE302" t="str">
        <f t="shared" si="59"/>
        <v/>
      </c>
      <c r="BF302" t="str">
        <f t="shared" si="60"/>
        <v/>
      </c>
    </row>
    <row r="303" spans="1:58" hidden="1" x14ac:dyDescent="0.35">
      <c r="A303" t="s">
        <v>91</v>
      </c>
      <c r="B303" s="10" t="s">
        <v>92</v>
      </c>
      <c r="C303" t="s">
        <v>1614</v>
      </c>
      <c r="D303" t="s">
        <v>501</v>
      </c>
      <c r="E303">
        <v>621</v>
      </c>
      <c r="F303" t="s">
        <v>502</v>
      </c>
      <c r="G303">
        <v>12502</v>
      </c>
      <c r="H303">
        <v>621</v>
      </c>
      <c r="I303">
        <v>25</v>
      </c>
      <c r="J303" t="s">
        <v>51</v>
      </c>
      <c r="K303" t="s">
        <v>51</v>
      </c>
      <c r="L303" t="s">
        <v>51</v>
      </c>
      <c r="M303" t="s">
        <v>51</v>
      </c>
      <c r="N303" t="s">
        <v>51</v>
      </c>
      <c r="O303" t="s">
        <v>51</v>
      </c>
      <c r="P303" t="s">
        <v>51</v>
      </c>
      <c r="Q303" t="s">
        <v>51</v>
      </c>
      <c r="R303" t="s">
        <v>51</v>
      </c>
      <c r="S303" t="s">
        <v>51</v>
      </c>
      <c r="T303" t="s">
        <v>51</v>
      </c>
      <c r="U303" t="s">
        <v>51</v>
      </c>
      <c r="V303" t="s">
        <v>51</v>
      </c>
      <c r="W303" t="s">
        <v>51</v>
      </c>
      <c r="X303" t="s">
        <v>51</v>
      </c>
      <c r="Y303" t="s">
        <v>51</v>
      </c>
      <c r="Z303" t="s">
        <v>51</v>
      </c>
      <c r="AA303" t="s">
        <v>51</v>
      </c>
      <c r="AB303" t="s">
        <v>51</v>
      </c>
      <c r="AC303" t="s">
        <v>51</v>
      </c>
      <c r="AD303" t="s">
        <v>51</v>
      </c>
      <c r="AE303" t="s">
        <v>51</v>
      </c>
      <c r="AF303" t="s">
        <v>51</v>
      </c>
      <c r="AG303" t="s">
        <v>51</v>
      </c>
      <c r="AH303" t="s">
        <v>51</v>
      </c>
      <c r="AI303" t="s">
        <v>51</v>
      </c>
      <c r="AJ303" t="s">
        <v>51</v>
      </c>
      <c r="AK303" t="s">
        <v>51</v>
      </c>
      <c r="AL303" t="s">
        <v>51</v>
      </c>
      <c r="AM303" t="s">
        <v>51</v>
      </c>
      <c r="AN303" t="s">
        <v>51</v>
      </c>
      <c r="AO303" t="s">
        <v>51</v>
      </c>
      <c r="AP303" t="s">
        <v>51</v>
      </c>
      <c r="AQ303" t="s">
        <v>51</v>
      </c>
      <c r="AR303" t="s">
        <v>51</v>
      </c>
      <c r="AS303">
        <f t="shared" si="61"/>
        <v>4</v>
      </c>
      <c r="AT303">
        <f t="shared" si="62"/>
        <v>4</v>
      </c>
      <c r="AU303">
        <f t="shared" si="63"/>
        <v>4</v>
      </c>
      <c r="AV303">
        <f t="shared" si="64"/>
        <v>4</v>
      </c>
      <c r="AW303">
        <f t="shared" si="65"/>
        <v>4</v>
      </c>
      <c r="AX303">
        <f t="shared" si="66"/>
        <v>4</v>
      </c>
      <c r="AY303">
        <f t="shared" si="67"/>
        <v>4</v>
      </c>
      <c r="AZ303">
        <f t="shared" si="68"/>
        <v>4</v>
      </c>
      <c r="BA303">
        <f t="shared" si="69"/>
        <v>4</v>
      </c>
      <c r="BB303">
        <f t="shared" si="70"/>
        <v>9</v>
      </c>
      <c r="BC303">
        <f t="shared" si="71"/>
        <v>0</v>
      </c>
      <c r="BD303" t="str">
        <f t="shared" si="58"/>
        <v/>
      </c>
      <c r="BE303" t="str">
        <f t="shared" si="59"/>
        <v/>
      </c>
      <c r="BF303" t="str">
        <f t="shared" si="60"/>
        <v/>
      </c>
    </row>
    <row r="304" spans="1:58" hidden="1" x14ac:dyDescent="0.35">
      <c r="A304" t="s">
        <v>91</v>
      </c>
      <c r="B304" s="10" t="s">
        <v>92</v>
      </c>
      <c r="C304" t="s">
        <v>1615</v>
      </c>
      <c r="D304" t="s">
        <v>464</v>
      </c>
      <c r="E304">
        <v>994</v>
      </c>
      <c r="F304" t="s">
        <v>86</v>
      </c>
      <c r="G304">
        <v>12503</v>
      </c>
      <c r="H304">
        <v>994</v>
      </c>
      <c r="I304">
        <v>25</v>
      </c>
      <c r="J304" t="s">
        <v>51</v>
      </c>
      <c r="K304" t="s">
        <v>51</v>
      </c>
      <c r="L304" t="s">
        <v>51</v>
      </c>
      <c r="M304" t="s">
        <v>51</v>
      </c>
      <c r="N304" t="s">
        <v>51</v>
      </c>
      <c r="O304" t="s">
        <v>51</v>
      </c>
      <c r="P304" t="s">
        <v>51</v>
      </c>
      <c r="Q304" t="s">
        <v>51</v>
      </c>
      <c r="R304" t="s">
        <v>51</v>
      </c>
      <c r="S304" t="s">
        <v>51</v>
      </c>
      <c r="T304" t="s">
        <v>51</v>
      </c>
      <c r="U304" t="s">
        <v>51</v>
      </c>
      <c r="V304" t="s">
        <v>51</v>
      </c>
      <c r="W304" t="s">
        <v>51</v>
      </c>
      <c r="X304" t="s">
        <v>51</v>
      </c>
      <c r="Y304" t="s">
        <v>51</v>
      </c>
      <c r="Z304" t="s">
        <v>51</v>
      </c>
      <c r="AA304" t="s">
        <v>51</v>
      </c>
      <c r="AB304" t="s">
        <v>51</v>
      </c>
      <c r="AC304" t="s">
        <v>51</v>
      </c>
      <c r="AD304" t="s">
        <v>51</v>
      </c>
      <c r="AE304" t="s">
        <v>51</v>
      </c>
      <c r="AF304" t="s">
        <v>51</v>
      </c>
      <c r="AG304" t="s">
        <v>51</v>
      </c>
      <c r="AH304" t="s">
        <v>51</v>
      </c>
      <c r="AI304" t="s">
        <v>51</v>
      </c>
      <c r="AJ304" t="s">
        <v>51</v>
      </c>
      <c r="AK304" t="s">
        <v>51</v>
      </c>
      <c r="AL304" t="s">
        <v>51</v>
      </c>
      <c r="AM304" t="s">
        <v>51</v>
      </c>
      <c r="AN304" t="s">
        <v>51</v>
      </c>
      <c r="AO304" t="s">
        <v>51</v>
      </c>
      <c r="AP304" t="s">
        <v>51</v>
      </c>
      <c r="AQ304" t="s">
        <v>51</v>
      </c>
      <c r="AR304" t="s">
        <v>51</v>
      </c>
      <c r="AS304">
        <f t="shared" si="61"/>
        <v>4</v>
      </c>
      <c r="AT304">
        <f t="shared" si="62"/>
        <v>4</v>
      </c>
      <c r="AU304">
        <f t="shared" si="63"/>
        <v>4</v>
      </c>
      <c r="AV304">
        <f t="shared" si="64"/>
        <v>4</v>
      </c>
      <c r="AW304">
        <f t="shared" si="65"/>
        <v>4</v>
      </c>
      <c r="AX304">
        <f t="shared" si="66"/>
        <v>4</v>
      </c>
      <c r="AY304">
        <f t="shared" si="67"/>
        <v>4</v>
      </c>
      <c r="AZ304">
        <f t="shared" si="68"/>
        <v>4</v>
      </c>
      <c r="BA304">
        <f t="shared" si="69"/>
        <v>4</v>
      </c>
      <c r="BB304">
        <f t="shared" si="70"/>
        <v>9</v>
      </c>
      <c r="BC304">
        <f t="shared" si="71"/>
        <v>0</v>
      </c>
      <c r="BD304" t="str">
        <f t="shared" si="58"/>
        <v/>
      </c>
      <c r="BE304" t="str">
        <f t="shared" si="59"/>
        <v/>
      </c>
      <c r="BF304" t="str">
        <f t="shared" si="60"/>
        <v/>
      </c>
    </row>
    <row r="305" spans="1:58" hidden="1" x14ac:dyDescent="0.35">
      <c r="A305" t="s">
        <v>91</v>
      </c>
      <c r="B305" s="10" t="s">
        <v>92</v>
      </c>
      <c r="C305" t="s">
        <v>1616</v>
      </c>
      <c r="D305" t="s">
        <v>501</v>
      </c>
      <c r="E305">
        <v>888</v>
      </c>
      <c r="F305" t="s">
        <v>502</v>
      </c>
      <c r="G305">
        <v>12504</v>
      </c>
      <c r="H305">
        <v>888</v>
      </c>
      <c r="I305">
        <v>25</v>
      </c>
      <c r="J305" t="s">
        <v>51</v>
      </c>
      <c r="K305" t="s">
        <v>51</v>
      </c>
      <c r="L305" t="s">
        <v>51</v>
      </c>
      <c r="M305" t="s">
        <v>51</v>
      </c>
      <c r="N305" t="s">
        <v>51</v>
      </c>
      <c r="O305" t="s">
        <v>51</v>
      </c>
      <c r="P305" t="s">
        <v>51</v>
      </c>
      <c r="Q305" t="s">
        <v>51</v>
      </c>
      <c r="R305" t="s">
        <v>51</v>
      </c>
      <c r="S305" t="s">
        <v>51</v>
      </c>
      <c r="T305" t="s">
        <v>51</v>
      </c>
      <c r="U305" t="s">
        <v>51</v>
      </c>
      <c r="V305" t="s">
        <v>51</v>
      </c>
      <c r="W305" t="s">
        <v>51</v>
      </c>
      <c r="X305" t="s">
        <v>51</v>
      </c>
      <c r="Y305" t="s">
        <v>51</v>
      </c>
      <c r="Z305" t="s">
        <v>51</v>
      </c>
      <c r="AA305" t="s">
        <v>51</v>
      </c>
      <c r="AB305" t="s">
        <v>51</v>
      </c>
      <c r="AC305" t="s">
        <v>51</v>
      </c>
      <c r="AD305" t="s">
        <v>51</v>
      </c>
      <c r="AE305" t="s">
        <v>51</v>
      </c>
      <c r="AF305" t="s">
        <v>51</v>
      </c>
      <c r="AG305" t="s">
        <v>51</v>
      </c>
      <c r="AH305" t="s">
        <v>51</v>
      </c>
      <c r="AI305" t="s">
        <v>51</v>
      </c>
      <c r="AJ305" t="s">
        <v>51</v>
      </c>
      <c r="AK305" t="s">
        <v>51</v>
      </c>
      <c r="AL305" t="s">
        <v>51</v>
      </c>
      <c r="AM305" t="s">
        <v>1617</v>
      </c>
      <c r="AN305" t="s">
        <v>51</v>
      </c>
      <c r="AO305" t="s">
        <v>51</v>
      </c>
      <c r="AP305" t="s">
        <v>51</v>
      </c>
      <c r="AQ305" t="s">
        <v>51</v>
      </c>
      <c r="AR305" t="s">
        <v>119</v>
      </c>
      <c r="AS305">
        <f t="shared" si="61"/>
        <v>4</v>
      </c>
      <c r="AT305">
        <f t="shared" si="62"/>
        <v>4</v>
      </c>
      <c r="AU305">
        <f t="shared" si="63"/>
        <v>4</v>
      </c>
      <c r="AV305">
        <f t="shared" si="64"/>
        <v>4</v>
      </c>
      <c r="AW305">
        <f t="shared" si="65"/>
        <v>4</v>
      </c>
      <c r="AX305">
        <f t="shared" si="66"/>
        <v>4</v>
      </c>
      <c r="AY305">
        <f t="shared" si="67"/>
        <v>4</v>
      </c>
      <c r="AZ305">
        <f t="shared" si="68"/>
        <v>4</v>
      </c>
      <c r="BA305">
        <f t="shared" si="69"/>
        <v>4</v>
      </c>
      <c r="BB305">
        <f t="shared" si="70"/>
        <v>9</v>
      </c>
      <c r="BC305">
        <f t="shared" si="71"/>
        <v>0</v>
      </c>
      <c r="BD305" t="str">
        <f t="shared" si="58"/>
        <v/>
      </c>
      <c r="BE305" t="str">
        <f t="shared" si="59"/>
        <v/>
      </c>
      <c r="BF305" t="str">
        <f t="shared" si="60"/>
        <v/>
      </c>
    </row>
    <row r="306" spans="1:58" hidden="1" x14ac:dyDescent="0.35">
      <c r="A306" t="s">
        <v>91</v>
      </c>
      <c r="B306" s="10" t="s">
        <v>92</v>
      </c>
      <c r="C306" t="s">
        <v>1618</v>
      </c>
      <c r="D306" t="s">
        <v>501</v>
      </c>
      <c r="E306">
        <v>587</v>
      </c>
      <c r="F306" t="s">
        <v>502</v>
      </c>
      <c r="G306">
        <v>12505</v>
      </c>
      <c r="H306">
        <v>587</v>
      </c>
      <c r="I306">
        <v>25</v>
      </c>
      <c r="J306" t="s">
        <v>51</v>
      </c>
      <c r="K306" t="s">
        <v>51</v>
      </c>
      <c r="L306" t="s">
        <v>51</v>
      </c>
      <c r="M306" t="s">
        <v>51</v>
      </c>
      <c r="N306" t="s">
        <v>51</v>
      </c>
      <c r="O306" t="s">
        <v>51</v>
      </c>
      <c r="P306" t="s">
        <v>51</v>
      </c>
      <c r="Q306" t="s">
        <v>51</v>
      </c>
      <c r="R306" t="s">
        <v>51</v>
      </c>
      <c r="S306" t="s">
        <v>51</v>
      </c>
      <c r="T306" t="s">
        <v>51</v>
      </c>
      <c r="U306" t="s">
        <v>51</v>
      </c>
      <c r="V306" t="s">
        <v>51</v>
      </c>
      <c r="W306" t="s">
        <v>51</v>
      </c>
      <c r="X306" t="s">
        <v>51</v>
      </c>
      <c r="Y306" t="s">
        <v>51</v>
      </c>
      <c r="Z306" t="s">
        <v>51</v>
      </c>
      <c r="AA306" t="s">
        <v>51</v>
      </c>
      <c r="AB306" t="s">
        <v>51</v>
      </c>
      <c r="AC306" t="s">
        <v>51</v>
      </c>
      <c r="AD306" t="s">
        <v>51</v>
      </c>
      <c r="AE306" t="s">
        <v>51</v>
      </c>
      <c r="AF306" t="s">
        <v>51</v>
      </c>
      <c r="AG306" t="s">
        <v>51</v>
      </c>
      <c r="AH306" t="s">
        <v>51</v>
      </c>
      <c r="AI306" t="s">
        <v>51</v>
      </c>
      <c r="AJ306" t="s">
        <v>51</v>
      </c>
      <c r="AK306" t="s">
        <v>51</v>
      </c>
      <c r="AL306" t="s">
        <v>51</v>
      </c>
      <c r="AM306" t="s">
        <v>51</v>
      </c>
      <c r="AN306" t="s">
        <v>51</v>
      </c>
      <c r="AO306" t="s">
        <v>51</v>
      </c>
      <c r="AP306" t="s">
        <v>51</v>
      </c>
      <c r="AQ306" t="s">
        <v>51</v>
      </c>
      <c r="AR306" t="s">
        <v>51</v>
      </c>
      <c r="AS306">
        <f t="shared" si="61"/>
        <v>4</v>
      </c>
      <c r="AT306">
        <f t="shared" si="62"/>
        <v>4</v>
      </c>
      <c r="AU306">
        <f t="shared" si="63"/>
        <v>4</v>
      </c>
      <c r="AV306">
        <f t="shared" si="64"/>
        <v>4</v>
      </c>
      <c r="AW306">
        <f t="shared" si="65"/>
        <v>4</v>
      </c>
      <c r="AX306">
        <f t="shared" si="66"/>
        <v>4</v>
      </c>
      <c r="AY306">
        <f t="shared" si="67"/>
        <v>4</v>
      </c>
      <c r="AZ306">
        <f t="shared" si="68"/>
        <v>4</v>
      </c>
      <c r="BA306">
        <f t="shared" si="69"/>
        <v>4</v>
      </c>
      <c r="BB306">
        <f t="shared" si="70"/>
        <v>9</v>
      </c>
      <c r="BC306">
        <f t="shared" si="71"/>
        <v>0</v>
      </c>
      <c r="BD306" t="str">
        <f t="shared" si="58"/>
        <v/>
      </c>
      <c r="BE306" t="str">
        <f t="shared" si="59"/>
        <v/>
      </c>
      <c r="BF306" t="str">
        <f t="shared" si="60"/>
        <v/>
      </c>
    </row>
    <row r="307" spans="1:58" x14ac:dyDescent="0.35">
      <c r="A307" t="s">
        <v>91</v>
      </c>
      <c r="B307" s="10" t="s">
        <v>92</v>
      </c>
      <c r="C307" t="s">
        <v>1619</v>
      </c>
      <c r="D307" t="s">
        <v>501</v>
      </c>
      <c r="E307">
        <v>983</v>
      </c>
      <c r="F307" t="s">
        <v>502</v>
      </c>
      <c r="G307">
        <v>12506</v>
      </c>
      <c r="H307">
        <v>983</v>
      </c>
      <c r="I307">
        <v>25</v>
      </c>
      <c r="J307" t="s">
        <v>51</v>
      </c>
      <c r="K307" t="s">
        <v>51</v>
      </c>
      <c r="L307" t="s">
        <v>51</v>
      </c>
      <c r="M307" t="s">
        <v>51</v>
      </c>
      <c r="N307" t="s">
        <v>51</v>
      </c>
      <c r="O307" t="s">
        <v>51</v>
      </c>
      <c r="P307" t="s">
        <v>51</v>
      </c>
      <c r="Q307" t="s">
        <v>51</v>
      </c>
      <c r="R307" t="s">
        <v>51</v>
      </c>
      <c r="S307" t="s">
        <v>51</v>
      </c>
      <c r="T307" t="s">
        <v>51</v>
      </c>
      <c r="U307" t="s">
        <v>51</v>
      </c>
      <c r="V307" t="s">
        <v>1620</v>
      </c>
      <c r="W307" t="s">
        <v>51</v>
      </c>
      <c r="X307" t="s">
        <v>51</v>
      </c>
      <c r="Y307" t="s">
        <v>51</v>
      </c>
      <c r="Z307" t="s">
        <v>51</v>
      </c>
      <c r="AA307" t="s">
        <v>51</v>
      </c>
      <c r="AB307" t="s">
        <v>1621</v>
      </c>
      <c r="AC307" t="s">
        <v>51</v>
      </c>
      <c r="AD307" t="s">
        <v>51</v>
      </c>
      <c r="AE307" t="s">
        <v>1622</v>
      </c>
      <c r="AF307" t="s">
        <v>51</v>
      </c>
      <c r="AG307" t="s">
        <v>1623</v>
      </c>
      <c r="AH307">
        <v>0</v>
      </c>
      <c r="AI307">
        <v>1</v>
      </c>
      <c r="AJ307">
        <v>1</v>
      </c>
      <c r="AK307" t="s">
        <v>51</v>
      </c>
      <c r="AL307" t="s">
        <v>51</v>
      </c>
      <c r="AM307" t="s">
        <v>1624</v>
      </c>
      <c r="AN307" t="s">
        <v>51</v>
      </c>
      <c r="AO307" t="s">
        <v>1625</v>
      </c>
      <c r="AP307" t="s">
        <v>51</v>
      </c>
      <c r="AQ307" t="s">
        <v>521</v>
      </c>
      <c r="AR307" t="s">
        <v>1328</v>
      </c>
      <c r="AS307">
        <f t="shared" si="61"/>
        <v>13</v>
      </c>
      <c r="AT307">
        <f t="shared" si="62"/>
        <v>4</v>
      </c>
      <c r="AU307">
        <f t="shared" si="63"/>
        <v>4</v>
      </c>
      <c r="AV307">
        <f t="shared" si="64"/>
        <v>4</v>
      </c>
      <c r="AW307">
        <f t="shared" si="65"/>
        <v>4</v>
      </c>
      <c r="AX307">
        <f t="shared" si="66"/>
        <v>4</v>
      </c>
      <c r="AY307">
        <f t="shared" si="67"/>
        <v>72</v>
      </c>
      <c r="AZ307">
        <f t="shared" si="68"/>
        <v>4</v>
      </c>
      <c r="BA307">
        <f t="shared" si="69"/>
        <v>4</v>
      </c>
      <c r="BB307">
        <f t="shared" si="70"/>
        <v>7</v>
      </c>
      <c r="BC307">
        <f t="shared" si="71"/>
        <v>2</v>
      </c>
      <c r="BD307" t="str">
        <f t="shared" si="58"/>
        <v/>
      </c>
      <c r="BE307" t="str">
        <f t="shared" si="59"/>
        <v/>
      </c>
      <c r="BF307" t="str">
        <f t="shared" si="60"/>
        <v/>
      </c>
    </row>
    <row r="308" spans="1:58" x14ac:dyDescent="0.35">
      <c r="A308" t="s">
        <v>91</v>
      </c>
      <c r="B308" s="10" t="s">
        <v>92</v>
      </c>
      <c r="C308" t="s">
        <v>1626</v>
      </c>
      <c r="D308" t="s">
        <v>501</v>
      </c>
      <c r="E308">
        <v>578</v>
      </c>
      <c r="F308" t="s">
        <v>502</v>
      </c>
      <c r="G308">
        <v>12507</v>
      </c>
      <c r="H308">
        <v>578</v>
      </c>
      <c r="I308">
        <v>25</v>
      </c>
      <c r="J308" t="s">
        <v>51</v>
      </c>
      <c r="K308" t="s">
        <v>51</v>
      </c>
      <c r="L308" t="s">
        <v>51</v>
      </c>
      <c r="M308" t="s">
        <v>51</v>
      </c>
      <c r="N308" t="s">
        <v>51</v>
      </c>
      <c r="O308" t="s">
        <v>51</v>
      </c>
      <c r="P308" t="s">
        <v>51</v>
      </c>
      <c r="Q308" t="s">
        <v>51</v>
      </c>
      <c r="R308" t="s">
        <v>51</v>
      </c>
      <c r="S308" t="s">
        <v>51</v>
      </c>
      <c r="T308" t="s">
        <v>51</v>
      </c>
      <c r="U308" t="s">
        <v>51</v>
      </c>
      <c r="V308" t="s">
        <v>1627</v>
      </c>
      <c r="W308" t="s">
        <v>1628</v>
      </c>
      <c r="X308" t="s">
        <v>1629</v>
      </c>
      <c r="Y308" t="s">
        <v>1630</v>
      </c>
      <c r="Z308" t="s">
        <v>126</v>
      </c>
      <c r="AA308" t="s">
        <v>126</v>
      </c>
      <c r="AB308" t="s">
        <v>1631</v>
      </c>
      <c r="AC308" t="s">
        <v>1632</v>
      </c>
      <c r="AD308" t="s">
        <v>51</v>
      </c>
      <c r="AE308" t="s">
        <v>51</v>
      </c>
      <c r="AF308" t="s">
        <v>1633</v>
      </c>
      <c r="AG308" t="s">
        <v>1634</v>
      </c>
      <c r="AH308" t="s">
        <v>51</v>
      </c>
      <c r="AI308" t="s">
        <v>51</v>
      </c>
      <c r="AJ308" t="s">
        <v>51</v>
      </c>
      <c r="AK308" t="s">
        <v>51</v>
      </c>
      <c r="AL308" t="s">
        <v>51</v>
      </c>
      <c r="AM308" t="s">
        <v>51</v>
      </c>
      <c r="AN308" t="s">
        <v>51</v>
      </c>
      <c r="AO308" t="s">
        <v>51</v>
      </c>
      <c r="AP308" t="s">
        <v>51</v>
      </c>
      <c r="AQ308" t="s">
        <v>1635</v>
      </c>
      <c r="AR308" t="s">
        <v>1636</v>
      </c>
      <c r="AS308">
        <f t="shared" si="61"/>
        <v>47</v>
      </c>
      <c r="AT308">
        <f t="shared" si="62"/>
        <v>44</v>
      </c>
      <c r="AU308">
        <f t="shared" si="63"/>
        <v>74</v>
      </c>
      <c r="AV308">
        <f t="shared" si="64"/>
        <v>42</v>
      </c>
      <c r="AW308">
        <f t="shared" si="65"/>
        <v>2</v>
      </c>
      <c r="AX308">
        <f t="shared" si="66"/>
        <v>2</v>
      </c>
      <c r="AY308">
        <f t="shared" si="67"/>
        <v>86</v>
      </c>
      <c r="AZ308">
        <f t="shared" si="68"/>
        <v>80</v>
      </c>
      <c r="BA308">
        <f t="shared" si="69"/>
        <v>4</v>
      </c>
      <c r="BB308">
        <f t="shared" si="70"/>
        <v>1</v>
      </c>
      <c r="BC308">
        <f t="shared" si="71"/>
        <v>0</v>
      </c>
      <c r="BD308" t="str">
        <f t="shared" si="58"/>
        <v/>
      </c>
      <c r="BE308" t="str">
        <f t="shared" si="59"/>
        <v/>
      </c>
      <c r="BF308" t="str">
        <f t="shared" si="60"/>
        <v/>
      </c>
    </row>
    <row r="309" spans="1:58" hidden="1" x14ac:dyDescent="0.35">
      <c r="A309" t="s">
        <v>91</v>
      </c>
      <c r="B309" s="10" t="s">
        <v>92</v>
      </c>
      <c r="C309" t="s">
        <v>1637</v>
      </c>
      <c r="D309" t="s">
        <v>85</v>
      </c>
      <c r="E309">
        <v>1009</v>
      </c>
      <c r="F309" t="s">
        <v>86</v>
      </c>
      <c r="G309">
        <v>12508</v>
      </c>
      <c r="H309">
        <v>1009</v>
      </c>
      <c r="I309">
        <v>25</v>
      </c>
      <c r="J309" t="s">
        <v>51</v>
      </c>
      <c r="K309" t="s">
        <v>51</v>
      </c>
      <c r="L309" t="s">
        <v>51</v>
      </c>
      <c r="M309" t="s">
        <v>51</v>
      </c>
      <c r="N309" t="s">
        <v>51</v>
      </c>
      <c r="O309" t="s">
        <v>51</v>
      </c>
      <c r="P309" t="s">
        <v>51</v>
      </c>
      <c r="Q309" t="s">
        <v>51</v>
      </c>
      <c r="R309" t="s">
        <v>51</v>
      </c>
      <c r="S309" t="s">
        <v>51</v>
      </c>
      <c r="T309" t="s">
        <v>51</v>
      </c>
      <c r="U309" t="s">
        <v>51</v>
      </c>
      <c r="V309" t="s">
        <v>51</v>
      </c>
      <c r="W309" t="s">
        <v>51</v>
      </c>
      <c r="X309" t="s">
        <v>51</v>
      </c>
      <c r="Y309" t="s">
        <v>51</v>
      </c>
      <c r="Z309" t="s">
        <v>51</v>
      </c>
      <c r="AA309" t="s">
        <v>51</v>
      </c>
      <c r="AB309" t="s">
        <v>51</v>
      </c>
      <c r="AC309" t="s">
        <v>51</v>
      </c>
      <c r="AD309" t="s">
        <v>51</v>
      </c>
      <c r="AE309" t="s">
        <v>51</v>
      </c>
      <c r="AF309" t="s">
        <v>51</v>
      </c>
      <c r="AG309" t="s">
        <v>51</v>
      </c>
      <c r="AH309" t="s">
        <v>51</v>
      </c>
      <c r="AI309" t="s">
        <v>51</v>
      </c>
      <c r="AJ309" t="s">
        <v>51</v>
      </c>
      <c r="AK309" t="s">
        <v>51</v>
      </c>
      <c r="AL309" t="s">
        <v>51</v>
      </c>
      <c r="AM309" t="s">
        <v>51</v>
      </c>
      <c r="AN309" t="s">
        <v>51</v>
      </c>
      <c r="AO309" t="s">
        <v>51</v>
      </c>
      <c r="AP309" t="s">
        <v>51</v>
      </c>
      <c r="AQ309" t="s">
        <v>51</v>
      </c>
      <c r="AR309" t="s">
        <v>51</v>
      </c>
      <c r="AS309">
        <f t="shared" si="61"/>
        <v>4</v>
      </c>
      <c r="AT309">
        <f t="shared" si="62"/>
        <v>4</v>
      </c>
      <c r="AU309">
        <f t="shared" si="63"/>
        <v>4</v>
      </c>
      <c r="AV309">
        <f t="shared" si="64"/>
        <v>4</v>
      </c>
      <c r="AW309">
        <f t="shared" si="65"/>
        <v>4</v>
      </c>
      <c r="AX309">
        <f t="shared" si="66"/>
        <v>4</v>
      </c>
      <c r="AY309">
        <f t="shared" si="67"/>
        <v>4</v>
      </c>
      <c r="AZ309">
        <f t="shared" si="68"/>
        <v>4</v>
      </c>
      <c r="BA309">
        <f t="shared" si="69"/>
        <v>4</v>
      </c>
      <c r="BB309">
        <f t="shared" si="70"/>
        <v>9</v>
      </c>
      <c r="BC309">
        <f t="shared" si="71"/>
        <v>0</v>
      </c>
      <c r="BD309" t="str">
        <f t="shared" si="58"/>
        <v/>
      </c>
      <c r="BE309" t="str">
        <f t="shared" si="59"/>
        <v/>
      </c>
      <c r="BF309" t="str">
        <f t="shared" si="60"/>
        <v/>
      </c>
    </row>
    <row r="310" spans="1:58" hidden="1" x14ac:dyDescent="0.35">
      <c r="A310" t="s">
        <v>91</v>
      </c>
      <c r="B310" s="10" t="s">
        <v>92</v>
      </c>
      <c r="C310" t="s">
        <v>1638</v>
      </c>
      <c r="D310" t="s">
        <v>501</v>
      </c>
      <c r="E310">
        <v>580</v>
      </c>
      <c r="F310" t="s">
        <v>502</v>
      </c>
      <c r="G310">
        <v>12509</v>
      </c>
      <c r="H310">
        <v>580</v>
      </c>
      <c r="I310">
        <v>25</v>
      </c>
      <c r="J310" t="s">
        <v>51</v>
      </c>
      <c r="K310" t="s">
        <v>51</v>
      </c>
      <c r="L310" t="s">
        <v>51</v>
      </c>
      <c r="M310" t="s">
        <v>51</v>
      </c>
      <c r="N310" t="s">
        <v>51</v>
      </c>
      <c r="O310" t="s">
        <v>51</v>
      </c>
      <c r="P310" t="s">
        <v>51</v>
      </c>
      <c r="Q310" t="s">
        <v>51</v>
      </c>
      <c r="R310" t="s">
        <v>51</v>
      </c>
      <c r="S310" t="s">
        <v>51</v>
      </c>
      <c r="T310" t="s">
        <v>51</v>
      </c>
      <c r="U310" t="s">
        <v>51</v>
      </c>
      <c r="V310" t="s">
        <v>51</v>
      </c>
      <c r="W310" t="s">
        <v>51</v>
      </c>
      <c r="X310" t="s">
        <v>51</v>
      </c>
      <c r="Y310" t="s">
        <v>51</v>
      </c>
      <c r="Z310" t="s">
        <v>51</v>
      </c>
      <c r="AA310" t="s">
        <v>51</v>
      </c>
      <c r="AB310" t="s">
        <v>51</v>
      </c>
      <c r="AC310" t="s">
        <v>51</v>
      </c>
      <c r="AD310" t="s">
        <v>51</v>
      </c>
      <c r="AE310" t="s">
        <v>51</v>
      </c>
      <c r="AF310" t="s">
        <v>51</v>
      </c>
      <c r="AG310" t="s">
        <v>51</v>
      </c>
      <c r="AH310" t="s">
        <v>51</v>
      </c>
      <c r="AI310" t="s">
        <v>51</v>
      </c>
      <c r="AJ310" t="s">
        <v>51</v>
      </c>
      <c r="AK310" t="s">
        <v>51</v>
      </c>
      <c r="AL310" t="s">
        <v>51</v>
      </c>
      <c r="AM310" t="s">
        <v>51</v>
      </c>
      <c r="AN310" t="s">
        <v>51</v>
      </c>
      <c r="AO310" t="s">
        <v>51</v>
      </c>
      <c r="AP310" t="s">
        <v>51</v>
      </c>
      <c r="AQ310" t="s">
        <v>51</v>
      </c>
      <c r="AR310" t="s">
        <v>51</v>
      </c>
      <c r="AS310">
        <f t="shared" si="61"/>
        <v>4</v>
      </c>
      <c r="AT310">
        <f t="shared" si="62"/>
        <v>4</v>
      </c>
      <c r="AU310">
        <f t="shared" si="63"/>
        <v>4</v>
      </c>
      <c r="AV310">
        <f t="shared" si="64"/>
        <v>4</v>
      </c>
      <c r="AW310">
        <f t="shared" si="65"/>
        <v>4</v>
      </c>
      <c r="AX310">
        <f t="shared" si="66"/>
        <v>4</v>
      </c>
      <c r="AY310">
        <f t="shared" si="67"/>
        <v>4</v>
      </c>
      <c r="AZ310">
        <f t="shared" si="68"/>
        <v>4</v>
      </c>
      <c r="BA310">
        <f t="shared" si="69"/>
        <v>4</v>
      </c>
      <c r="BB310">
        <f t="shared" si="70"/>
        <v>9</v>
      </c>
      <c r="BC310">
        <f t="shared" si="71"/>
        <v>0</v>
      </c>
      <c r="BD310" t="str">
        <f t="shared" si="58"/>
        <v/>
      </c>
      <c r="BE310" t="str">
        <f t="shared" si="59"/>
        <v/>
      </c>
      <c r="BF310" t="str">
        <f t="shared" si="60"/>
        <v/>
      </c>
    </row>
    <row r="311" spans="1:58" hidden="1" x14ac:dyDescent="0.35">
      <c r="A311" t="s">
        <v>91</v>
      </c>
      <c r="B311" s="10" t="s">
        <v>92</v>
      </c>
      <c r="C311" t="s">
        <v>1639</v>
      </c>
      <c r="D311" t="s">
        <v>464</v>
      </c>
      <c r="E311">
        <v>981</v>
      </c>
      <c r="F311" t="s">
        <v>86</v>
      </c>
      <c r="G311">
        <v>12510</v>
      </c>
      <c r="H311">
        <v>981</v>
      </c>
      <c r="I311">
        <v>25</v>
      </c>
      <c r="J311" t="s">
        <v>51</v>
      </c>
      <c r="K311" t="s">
        <v>51</v>
      </c>
      <c r="L311" t="s">
        <v>51</v>
      </c>
      <c r="M311" t="s">
        <v>51</v>
      </c>
      <c r="N311" t="s">
        <v>51</v>
      </c>
      <c r="O311" t="s">
        <v>51</v>
      </c>
      <c r="P311" t="s">
        <v>51</v>
      </c>
      <c r="Q311" t="s">
        <v>51</v>
      </c>
      <c r="R311" t="s">
        <v>51</v>
      </c>
      <c r="S311" t="s">
        <v>51</v>
      </c>
      <c r="T311" t="s">
        <v>51</v>
      </c>
      <c r="U311" t="s">
        <v>51</v>
      </c>
      <c r="V311" t="s">
        <v>51</v>
      </c>
      <c r="W311" t="s">
        <v>51</v>
      </c>
      <c r="X311" t="s">
        <v>51</v>
      </c>
      <c r="Y311" t="s">
        <v>51</v>
      </c>
      <c r="Z311" t="s">
        <v>51</v>
      </c>
      <c r="AA311" t="s">
        <v>51</v>
      </c>
      <c r="AB311" t="s">
        <v>51</v>
      </c>
      <c r="AC311" t="s">
        <v>51</v>
      </c>
      <c r="AD311" t="s">
        <v>51</v>
      </c>
      <c r="AE311" t="s">
        <v>51</v>
      </c>
      <c r="AF311" t="s">
        <v>51</v>
      </c>
      <c r="AG311" t="s">
        <v>51</v>
      </c>
      <c r="AH311" t="s">
        <v>51</v>
      </c>
      <c r="AI311" t="s">
        <v>51</v>
      </c>
      <c r="AJ311" t="s">
        <v>51</v>
      </c>
      <c r="AK311" t="s">
        <v>51</v>
      </c>
      <c r="AL311" t="s">
        <v>51</v>
      </c>
      <c r="AM311" t="s">
        <v>51</v>
      </c>
      <c r="AN311" t="s">
        <v>51</v>
      </c>
      <c r="AO311" t="s">
        <v>51</v>
      </c>
      <c r="AP311" t="s">
        <v>51</v>
      </c>
      <c r="AQ311" t="s">
        <v>51</v>
      </c>
      <c r="AR311" t="s">
        <v>51</v>
      </c>
      <c r="AS311">
        <f t="shared" si="61"/>
        <v>4</v>
      </c>
      <c r="AT311">
        <f t="shared" si="62"/>
        <v>4</v>
      </c>
      <c r="AU311">
        <f t="shared" si="63"/>
        <v>4</v>
      </c>
      <c r="AV311">
        <f t="shared" si="64"/>
        <v>4</v>
      </c>
      <c r="AW311">
        <f t="shared" si="65"/>
        <v>4</v>
      </c>
      <c r="AX311">
        <f t="shared" si="66"/>
        <v>4</v>
      </c>
      <c r="AY311">
        <f t="shared" si="67"/>
        <v>4</v>
      </c>
      <c r="AZ311">
        <f t="shared" si="68"/>
        <v>4</v>
      </c>
      <c r="BA311">
        <f t="shared" si="69"/>
        <v>4</v>
      </c>
      <c r="BB311">
        <f t="shared" si="70"/>
        <v>9</v>
      </c>
      <c r="BC311">
        <f t="shared" si="71"/>
        <v>0</v>
      </c>
      <c r="BD311" t="str">
        <f t="shared" si="58"/>
        <v/>
      </c>
      <c r="BE311" t="str">
        <f t="shared" si="59"/>
        <v/>
      </c>
      <c r="BF311" t="str">
        <f t="shared" si="60"/>
        <v/>
      </c>
    </row>
    <row r="312" spans="1:58" hidden="1" x14ac:dyDescent="0.35">
      <c r="A312" t="s">
        <v>91</v>
      </c>
      <c r="B312" s="10" t="s">
        <v>92</v>
      </c>
      <c r="C312" t="s">
        <v>1640</v>
      </c>
      <c r="D312" t="s">
        <v>501</v>
      </c>
      <c r="E312">
        <v>695</v>
      </c>
      <c r="F312" t="s">
        <v>502</v>
      </c>
      <c r="G312">
        <v>12511</v>
      </c>
      <c r="H312">
        <v>695</v>
      </c>
      <c r="I312">
        <v>25</v>
      </c>
      <c r="J312" t="s">
        <v>51</v>
      </c>
      <c r="K312" t="s">
        <v>51</v>
      </c>
      <c r="L312" t="s">
        <v>51</v>
      </c>
      <c r="M312" t="s">
        <v>51</v>
      </c>
      <c r="N312" t="s">
        <v>51</v>
      </c>
      <c r="O312" t="s">
        <v>51</v>
      </c>
      <c r="P312" t="s">
        <v>51</v>
      </c>
      <c r="Q312" t="s">
        <v>51</v>
      </c>
      <c r="R312" t="s">
        <v>51</v>
      </c>
      <c r="S312" t="s">
        <v>51</v>
      </c>
      <c r="T312" t="s">
        <v>51</v>
      </c>
      <c r="U312" t="s">
        <v>51</v>
      </c>
      <c r="V312" t="s">
        <v>51</v>
      </c>
      <c r="W312" t="s">
        <v>51</v>
      </c>
      <c r="X312" t="s">
        <v>51</v>
      </c>
      <c r="Y312" t="s">
        <v>51</v>
      </c>
      <c r="Z312" t="s">
        <v>51</v>
      </c>
      <c r="AA312" t="s">
        <v>51</v>
      </c>
      <c r="AB312" t="s">
        <v>51</v>
      </c>
      <c r="AC312" t="s">
        <v>51</v>
      </c>
      <c r="AD312" t="s">
        <v>51</v>
      </c>
      <c r="AE312" t="s">
        <v>51</v>
      </c>
      <c r="AF312" t="s">
        <v>51</v>
      </c>
      <c r="AG312" t="s">
        <v>51</v>
      </c>
      <c r="AH312" t="s">
        <v>51</v>
      </c>
      <c r="AI312" t="s">
        <v>51</v>
      </c>
      <c r="AJ312" t="s">
        <v>51</v>
      </c>
      <c r="AK312" t="s">
        <v>51</v>
      </c>
      <c r="AL312" t="s">
        <v>51</v>
      </c>
      <c r="AM312" t="s">
        <v>51</v>
      </c>
      <c r="AN312" t="s">
        <v>51</v>
      </c>
      <c r="AO312" t="s">
        <v>51</v>
      </c>
      <c r="AP312" t="s">
        <v>51</v>
      </c>
      <c r="AQ312" t="s">
        <v>51</v>
      </c>
      <c r="AR312" t="s">
        <v>51</v>
      </c>
      <c r="AS312">
        <f t="shared" si="61"/>
        <v>4</v>
      </c>
      <c r="AT312">
        <f t="shared" si="62"/>
        <v>4</v>
      </c>
      <c r="AU312">
        <f t="shared" si="63"/>
        <v>4</v>
      </c>
      <c r="AV312">
        <f t="shared" si="64"/>
        <v>4</v>
      </c>
      <c r="AW312">
        <f t="shared" si="65"/>
        <v>4</v>
      </c>
      <c r="AX312">
        <f t="shared" si="66"/>
        <v>4</v>
      </c>
      <c r="AY312">
        <f t="shared" si="67"/>
        <v>4</v>
      </c>
      <c r="AZ312">
        <f t="shared" si="68"/>
        <v>4</v>
      </c>
      <c r="BA312">
        <f t="shared" si="69"/>
        <v>4</v>
      </c>
      <c r="BB312">
        <f t="shared" si="70"/>
        <v>9</v>
      </c>
      <c r="BC312">
        <f t="shared" si="71"/>
        <v>0</v>
      </c>
      <c r="BD312" t="str">
        <f t="shared" si="58"/>
        <v/>
      </c>
      <c r="BE312" t="str">
        <f t="shared" si="59"/>
        <v/>
      </c>
      <c r="BF312" t="str">
        <f t="shared" si="60"/>
        <v/>
      </c>
    </row>
    <row r="313" spans="1:58" hidden="1" x14ac:dyDescent="0.35">
      <c r="A313" t="s">
        <v>91</v>
      </c>
      <c r="B313" s="10" t="s">
        <v>92</v>
      </c>
      <c r="C313" t="s">
        <v>1641</v>
      </c>
      <c r="D313" t="s">
        <v>501</v>
      </c>
      <c r="E313">
        <v>581</v>
      </c>
      <c r="F313" t="s">
        <v>502</v>
      </c>
      <c r="G313">
        <v>12512</v>
      </c>
      <c r="H313">
        <v>581</v>
      </c>
      <c r="I313">
        <v>25</v>
      </c>
      <c r="J313" t="s">
        <v>51</v>
      </c>
      <c r="K313" t="s">
        <v>51</v>
      </c>
      <c r="L313" t="s">
        <v>51</v>
      </c>
      <c r="M313" t="s">
        <v>51</v>
      </c>
      <c r="N313" t="s">
        <v>51</v>
      </c>
      <c r="O313" t="s">
        <v>51</v>
      </c>
      <c r="P313" t="s">
        <v>51</v>
      </c>
      <c r="Q313" t="s">
        <v>51</v>
      </c>
      <c r="R313" t="s">
        <v>51</v>
      </c>
      <c r="S313" t="s">
        <v>51</v>
      </c>
      <c r="T313" t="s">
        <v>51</v>
      </c>
      <c r="U313" t="s">
        <v>51</v>
      </c>
      <c r="V313" t="s">
        <v>51</v>
      </c>
      <c r="W313" t="s">
        <v>51</v>
      </c>
      <c r="X313" t="s">
        <v>51</v>
      </c>
      <c r="Y313" t="s">
        <v>51</v>
      </c>
      <c r="Z313" t="s">
        <v>51</v>
      </c>
      <c r="AA313" t="s">
        <v>51</v>
      </c>
      <c r="AB313" t="s">
        <v>51</v>
      </c>
      <c r="AC313" t="s">
        <v>51</v>
      </c>
      <c r="AD313" t="s">
        <v>51</v>
      </c>
      <c r="AE313" t="s">
        <v>51</v>
      </c>
      <c r="AF313" t="s">
        <v>51</v>
      </c>
      <c r="AG313" t="s">
        <v>1642</v>
      </c>
      <c r="AH313">
        <v>0</v>
      </c>
      <c r="AI313" t="s">
        <v>51</v>
      </c>
      <c r="AJ313">
        <v>1</v>
      </c>
      <c r="AK313" t="s">
        <v>51</v>
      </c>
      <c r="AL313" t="s">
        <v>51</v>
      </c>
      <c r="AM313" t="s">
        <v>51</v>
      </c>
      <c r="AN313" t="s">
        <v>51</v>
      </c>
      <c r="AO313" t="s">
        <v>1643</v>
      </c>
      <c r="AP313" t="s">
        <v>51</v>
      </c>
      <c r="AQ313" t="s">
        <v>51</v>
      </c>
      <c r="AR313" t="s">
        <v>83</v>
      </c>
      <c r="AS313">
        <f t="shared" si="61"/>
        <v>4</v>
      </c>
      <c r="AT313">
        <f t="shared" si="62"/>
        <v>4</v>
      </c>
      <c r="AU313">
        <f t="shared" si="63"/>
        <v>4</v>
      </c>
      <c r="AV313">
        <f t="shared" si="64"/>
        <v>4</v>
      </c>
      <c r="AW313">
        <f t="shared" si="65"/>
        <v>4</v>
      </c>
      <c r="AX313">
        <f t="shared" si="66"/>
        <v>4</v>
      </c>
      <c r="AY313">
        <f t="shared" si="67"/>
        <v>4</v>
      </c>
      <c r="AZ313">
        <f t="shared" si="68"/>
        <v>4</v>
      </c>
      <c r="BA313">
        <f t="shared" si="69"/>
        <v>4</v>
      </c>
      <c r="BB313">
        <f t="shared" si="70"/>
        <v>9</v>
      </c>
      <c r="BC313">
        <f t="shared" si="71"/>
        <v>1</v>
      </c>
      <c r="BD313" t="str">
        <f t="shared" si="58"/>
        <v/>
      </c>
      <c r="BE313" t="str">
        <f t="shared" si="59"/>
        <v/>
      </c>
      <c r="BF313" t="str">
        <f t="shared" si="60"/>
        <v/>
      </c>
    </row>
    <row r="314" spans="1:58" hidden="1" x14ac:dyDescent="0.35">
      <c r="A314" t="s">
        <v>91</v>
      </c>
      <c r="B314" s="10" t="s">
        <v>92</v>
      </c>
      <c r="C314" t="s">
        <v>1644</v>
      </c>
      <c r="D314" t="s">
        <v>501</v>
      </c>
      <c r="E314">
        <v>992</v>
      </c>
      <c r="F314" t="s">
        <v>86</v>
      </c>
      <c r="G314">
        <v>12513</v>
      </c>
      <c r="H314">
        <v>992</v>
      </c>
      <c r="I314">
        <v>25</v>
      </c>
      <c r="J314" t="s">
        <v>51</v>
      </c>
      <c r="K314" t="s">
        <v>51</v>
      </c>
      <c r="L314" t="s">
        <v>51</v>
      </c>
      <c r="M314" t="s">
        <v>51</v>
      </c>
      <c r="N314" t="s">
        <v>51</v>
      </c>
      <c r="O314" t="s">
        <v>51</v>
      </c>
      <c r="P314" t="s">
        <v>51</v>
      </c>
      <c r="Q314" t="s">
        <v>51</v>
      </c>
      <c r="R314" t="s">
        <v>51</v>
      </c>
      <c r="S314" t="s">
        <v>51</v>
      </c>
      <c r="T314" t="s">
        <v>51</v>
      </c>
      <c r="U314" t="s">
        <v>51</v>
      </c>
      <c r="V314" t="s">
        <v>51</v>
      </c>
      <c r="W314" t="s">
        <v>51</v>
      </c>
      <c r="X314" t="s">
        <v>51</v>
      </c>
      <c r="Y314" t="s">
        <v>51</v>
      </c>
      <c r="Z314" t="s">
        <v>51</v>
      </c>
      <c r="AA314" t="s">
        <v>51</v>
      </c>
      <c r="AB314" t="s">
        <v>51</v>
      </c>
      <c r="AC314" t="s">
        <v>51</v>
      </c>
      <c r="AD314" t="s">
        <v>51</v>
      </c>
      <c r="AE314" t="s">
        <v>51</v>
      </c>
      <c r="AF314" t="s">
        <v>51</v>
      </c>
      <c r="AG314" t="s">
        <v>51</v>
      </c>
      <c r="AH314" t="s">
        <v>51</v>
      </c>
      <c r="AI314" t="s">
        <v>51</v>
      </c>
      <c r="AJ314" t="s">
        <v>51</v>
      </c>
      <c r="AK314" t="s">
        <v>51</v>
      </c>
      <c r="AL314" t="s">
        <v>51</v>
      </c>
      <c r="AM314" t="s">
        <v>51</v>
      </c>
      <c r="AN314" t="s">
        <v>51</v>
      </c>
      <c r="AO314" t="s">
        <v>51</v>
      </c>
      <c r="AP314" t="s">
        <v>51</v>
      </c>
      <c r="AQ314" t="s">
        <v>51</v>
      </c>
      <c r="AR314" t="s">
        <v>51</v>
      </c>
      <c r="AS314">
        <f t="shared" si="61"/>
        <v>4</v>
      </c>
      <c r="AT314">
        <f t="shared" si="62"/>
        <v>4</v>
      </c>
      <c r="AU314">
        <f t="shared" si="63"/>
        <v>4</v>
      </c>
      <c r="AV314">
        <f t="shared" si="64"/>
        <v>4</v>
      </c>
      <c r="AW314">
        <f t="shared" si="65"/>
        <v>4</v>
      </c>
      <c r="AX314">
        <f t="shared" si="66"/>
        <v>4</v>
      </c>
      <c r="AY314">
        <f t="shared" si="67"/>
        <v>4</v>
      </c>
      <c r="AZ314">
        <f t="shared" si="68"/>
        <v>4</v>
      </c>
      <c r="BA314">
        <f t="shared" si="69"/>
        <v>4</v>
      </c>
      <c r="BB314">
        <f t="shared" si="70"/>
        <v>9</v>
      </c>
      <c r="BC314">
        <f t="shared" si="71"/>
        <v>0</v>
      </c>
      <c r="BD314" t="str">
        <f t="shared" si="58"/>
        <v/>
      </c>
      <c r="BE314" t="str">
        <f t="shared" si="59"/>
        <v/>
      </c>
      <c r="BF314" t="str">
        <f t="shared" si="60"/>
        <v/>
      </c>
    </row>
    <row r="315" spans="1:58" hidden="1" x14ac:dyDescent="0.35">
      <c r="A315" t="s">
        <v>91</v>
      </c>
      <c r="B315" s="10" t="s">
        <v>92</v>
      </c>
      <c r="C315" t="s">
        <v>1645</v>
      </c>
      <c r="D315" t="s">
        <v>501</v>
      </c>
      <c r="E315">
        <v>639</v>
      </c>
      <c r="F315" t="s">
        <v>502</v>
      </c>
      <c r="G315">
        <v>12514</v>
      </c>
      <c r="H315">
        <v>639</v>
      </c>
      <c r="I315">
        <v>25</v>
      </c>
      <c r="J315" t="s">
        <v>51</v>
      </c>
      <c r="K315" t="s">
        <v>51</v>
      </c>
      <c r="L315" t="s">
        <v>51</v>
      </c>
      <c r="M315" t="s">
        <v>51</v>
      </c>
      <c r="N315" t="s">
        <v>51</v>
      </c>
      <c r="O315" t="s">
        <v>51</v>
      </c>
      <c r="P315" t="s">
        <v>51</v>
      </c>
      <c r="Q315" t="s">
        <v>51</v>
      </c>
      <c r="R315" t="s">
        <v>51</v>
      </c>
      <c r="S315" t="s">
        <v>51</v>
      </c>
      <c r="T315" t="s">
        <v>51</v>
      </c>
      <c r="U315" t="s">
        <v>51</v>
      </c>
      <c r="V315" t="s">
        <v>51</v>
      </c>
      <c r="W315" t="s">
        <v>51</v>
      </c>
      <c r="X315" t="s">
        <v>51</v>
      </c>
      <c r="Y315" t="s">
        <v>51</v>
      </c>
      <c r="Z315" t="s">
        <v>51</v>
      </c>
      <c r="AA315" t="s">
        <v>51</v>
      </c>
      <c r="AB315" t="s">
        <v>51</v>
      </c>
      <c r="AC315" t="s">
        <v>51</v>
      </c>
      <c r="AD315" t="s">
        <v>51</v>
      </c>
      <c r="AE315" t="s">
        <v>51</v>
      </c>
      <c r="AF315" t="s">
        <v>51</v>
      </c>
      <c r="AG315" t="s">
        <v>51</v>
      </c>
      <c r="AH315" t="s">
        <v>51</v>
      </c>
      <c r="AI315" t="s">
        <v>51</v>
      </c>
      <c r="AJ315" t="s">
        <v>51</v>
      </c>
      <c r="AK315" t="s">
        <v>51</v>
      </c>
      <c r="AL315" t="s">
        <v>51</v>
      </c>
      <c r="AM315" t="s">
        <v>51</v>
      </c>
      <c r="AN315" t="s">
        <v>51</v>
      </c>
      <c r="AO315" t="s">
        <v>51</v>
      </c>
      <c r="AP315" t="s">
        <v>51</v>
      </c>
      <c r="AQ315" t="s">
        <v>51</v>
      </c>
      <c r="AR315" t="s">
        <v>51</v>
      </c>
      <c r="AS315">
        <f t="shared" si="61"/>
        <v>4</v>
      </c>
      <c r="AT315">
        <f t="shared" si="62"/>
        <v>4</v>
      </c>
      <c r="AU315">
        <f t="shared" si="63"/>
        <v>4</v>
      </c>
      <c r="AV315">
        <f t="shared" si="64"/>
        <v>4</v>
      </c>
      <c r="AW315">
        <f t="shared" si="65"/>
        <v>4</v>
      </c>
      <c r="AX315">
        <f t="shared" si="66"/>
        <v>4</v>
      </c>
      <c r="AY315">
        <f t="shared" si="67"/>
        <v>4</v>
      </c>
      <c r="AZ315">
        <f t="shared" si="68"/>
        <v>4</v>
      </c>
      <c r="BA315">
        <f t="shared" si="69"/>
        <v>4</v>
      </c>
      <c r="BB315">
        <f t="shared" si="70"/>
        <v>9</v>
      </c>
      <c r="BC315">
        <f t="shared" si="71"/>
        <v>0</v>
      </c>
      <c r="BD315" t="str">
        <f t="shared" si="58"/>
        <v/>
      </c>
      <c r="BE315" t="str">
        <f t="shared" si="59"/>
        <v/>
      </c>
      <c r="BF315" t="str">
        <f t="shared" si="60"/>
        <v/>
      </c>
    </row>
    <row r="316" spans="1:58" x14ac:dyDescent="0.35">
      <c r="A316" t="s">
        <v>91</v>
      </c>
      <c r="B316" s="10" t="s">
        <v>92</v>
      </c>
      <c r="C316" t="s">
        <v>1646</v>
      </c>
      <c r="D316" t="s">
        <v>501</v>
      </c>
      <c r="E316">
        <v>640</v>
      </c>
      <c r="F316" t="s">
        <v>502</v>
      </c>
      <c r="G316">
        <v>12515</v>
      </c>
      <c r="H316">
        <v>640</v>
      </c>
      <c r="I316">
        <v>25</v>
      </c>
      <c r="J316" t="s">
        <v>51</v>
      </c>
      <c r="K316" t="s">
        <v>51</v>
      </c>
      <c r="L316" t="s">
        <v>51</v>
      </c>
      <c r="M316" t="s">
        <v>51</v>
      </c>
      <c r="N316" t="s">
        <v>51</v>
      </c>
      <c r="O316" t="s">
        <v>51</v>
      </c>
      <c r="P316" t="s">
        <v>51</v>
      </c>
      <c r="Q316" t="s">
        <v>51</v>
      </c>
      <c r="R316" t="s">
        <v>51</v>
      </c>
      <c r="S316" t="s">
        <v>51</v>
      </c>
      <c r="T316" t="s">
        <v>51</v>
      </c>
      <c r="U316" t="s">
        <v>51</v>
      </c>
      <c r="V316" t="s">
        <v>157</v>
      </c>
      <c r="W316" t="s">
        <v>157</v>
      </c>
      <c r="X316" t="s">
        <v>157</v>
      </c>
      <c r="Y316" t="s">
        <v>157</v>
      </c>
      <c r="Z316" t="s">
        <v>157</v>
      </c>
      <c r="AA316" t="s">
        <v>157</v>
      </c>
      <c r="AB316" t="s">
        <v>157</v>
      </c>
      <c r="AC316" t="s">
        <v>157</v>
      </c>
      <c r="AD316" t="s">
        <v>157</v>
      </c>
      <c r="AE316" t="s">
        <v>51</v>
      </c>
      <c r="AF316" t="s">
        <v>1647</v>
      </c>
      <c r="AG316" t="s">
        <v>1648</v>
      </c>
      <c r="AH316">
        <v>0</v>
      </c>
      <c r="AI316" t="s">
        <v>51</v>
      </c>
      <c r="AJ316">
        <v>28</v>
      </c>
      <c r="AK316" t="s">
        <v>1649</v>
      </c>
      <c r="AL316" t="s">
        <v>51</v>
      </c>
      <c r="AM316" t="s">
        <v>1650</v>
      </c>
      <c r="AN316" t="s">
        <v>1651</v>
      </c>
      <c r="AO316" t="s">
        <v>1652</v>
      </c>
      <c r="AP316" t="s">
        <v>51</v>
      </c>
      <c r="AQ316" t="s">
        <v>1653</v>
      </c>
      <c r="AR316" t="s">
        <v>119</v>
      </c>
      <c r="AS316">
        <f t="shared" si="61"/>
        <v>2</v>
      </c>
      <c r="AT316">
        <f t="shared" si="62"/>
        <v>2</v>
      </c>
      <c r="AU316">
        <f t="shared" si="63"/>
        <v>2</v>
      </c>
      <c r="AV316">
        <f t="shared" si="64"/>
        <v>2</v>
      </c>
      <c r="AW316">
        <f t="shared" si="65"/>
        <v>2</v>
      </c>
      <c r="AX316">
        <f t="shared" si="66"/>
        <v>2</v>
      </c>
      <c r="AY316">
        <f t="shared" si="67"/>
        <v>2</v>
      </c>
      <c r="AZ316">
        <f t="shared" si="68"/>
        <v>2</v>
      </c>
      <c r="BA316">
        <f t="shared" si="69"/>
        <v>2</v>
      </c>
      <c r="BB316">
        <f t="shared" si="70"/>
        <v>0</v>
      </c>
      <c r="BC316">
        <f t="shared" si="71"/>
        <v>28</v>
      </c>
      <c r="BD316" t="str">
        <f t="shared" si="58"/>
        <v/>
      </c>
      <c r="BE316" t="str">
        <f t="shared" si="59"/>
        <v/>
      </c>
      <c r="BF316" t="str">
        <f t="shared" si="60"/>
        <v/>
      </c>
    </row>
    <row r="317" spans="1:58" hidden="1" x14ac:dyDescent="0.35">
      <c r="A317" t="s">
        <v>91</v>
      </c>
      <c r="B317" s="10" t="s">
        <v>92</v>
      </c>
      <c r="C317" t="s">
        <v>1654</v>
      </c>
      <c r="D317" t="s">
        <v>501</v>
      </c>
      <c r="E317">
        <v>576</v>
      </c>
      <c r="F317" t="s">
        <v>502</v>
      </c>
      <c r="G317">
        <v>12516</v>
      </c>
      <c r="H317">
        <v>576</v>
      </c>
      <c r="I317">
        <v>25</v>
      </c>
      <c r="J317" t="s">
        <v>51</v>
      </c>
      <c r="K317" t="s">
        <v>51</v>
      </c>
      <c r="L317" t="s">
        <v>51</v>
      </c>
      <c r="M317" t="s">
        <v>51</v>
      </c>
      <c r="N317" t="s">
        <v>51</v>
      </c>
      <c r="O317" t="s">
        <v>51</v>
      </c>
      <c r="P317" t="s">
        <v>51</v>
      </c>
      <c r="Q317" t="s">
        <v>51</v>
      </c>
      <c r="R317" t="s">
        <v>51</v>
      </c>
      <c r="S317" t="s">
        <v>51</v>
      </c>
      <c r="T317" t="s">
        <v>51</v>
      </c>
      <c r="U317" t="s">
        <v>51</v>
      </c>
      <c r="V317" t="s">
        <v>51</v>
      </c>
      <c r="W317" t="s">
        <v>51</v>
      </c>
      <c r="X317" t="s">
        <v>51</v>
      </c>
      <c r="Y317" t="s">
        <v>51</v>
      </c>
      <c r="Z317" t="s">
        <v>51</v>
      </c>
      <c r="AA317" t="s">
        <v>51</v>
      </c>
      <c r="AB317" t="s">
        <v>51</v>
      </c>
      <c r="AC317" t="s">
        <v>51</v>
      </c>
      <c r="AD317" t="s">
        <v>51</v>
      </c>
      <c r="AE317" t="s">
        <v>51</v>
      </c>
      <c r="AF317" t="s">
        <v>51</v>
      </c>
      <c r="AG317" t="s">
        <v>1655</v>
      </c>
      <c r="AH317">
        <v>1</v>
      </c>
      <c r="AI317">
        <v>1</v>
      </c>
      <c r="AJ317">
        <v>2</v>
      </c>
      <c r="AK317" t="s">
        <v>51</v>
      </c>
      <c r="AL317" t="s">
        <v>51</v>
      </c>
      <c r="AM317" t="s">
        <v>1656</v>
      </c>
      <c r="AN317" t="s">
        <v>51</v>
      </c>
      <c r="AO317" t="s">
        <v>1657</v>
      </c>
      <c r="AP317" t="s">
        <v>51</v>
      </c>
      <c r="AQ317" t="s">
        <v>51</v>
      </c>
      <c r="AR317" t="s">
        <v>119</v>
      </c>
      <c r="AS317">
        <f t="shared" si="61"/>
        <v>4</v>
      </c>
      <c r="AT317">
        <f t="shared" si="62"/>
        <v>4</v>
      </c>
      <c r="AU317">
        <f t="shared" si="63"/>
        <v>4</v>
      </c>
      <c r="AV317">
        <f t="shared" si="64"/>
        <v>4</v>
      </c>
      <c r="AW317">
        <f t="shared" si="65"/>
        <v>4</v>
      </c>
      <c r="AX317">
        <f t="shared" si="66"/>
        <v>4</v>
      </c>
      <c r="AY317">
        <f t="shared" si="67"/>
        <v>4</v>
      </c>
      <c r="AZ317">
        <f t="shared" si="68"/>
        <v>4</v>
      </c>
      <c r="BA317">
        <f t="shared" si="69"/>
        <v>4</v>
      </c>
      <c r="BB317">
        <f t="shared" si="70"/>
        <v>9</v>
      </c>
      <c r="BC317">
        <f t="shared" si="71"/>
        <v>4</v>
      </c>
      <c r="BD317" t="str">
        <f t="shared" si="58"/>
        <v/>
      </c>
      <c r="BE317" t="str">
        <f t="shared" si="59"/>
        <v/>
      </c>
      <c r="BF317" t="str">
        <f t="shared" si="60"/>
        <v/>
      </c>
    </row>
    <row r="318" spans="1:58" x14ac:dyDescent="0.35">
      <c r="A318" t="s">
        <v>91</v>
      </c>
      <c r="B318" s="10" t="s">
        <v>92</v>
      </c>
      <c r="C318" t="s">
        <v>1658</v>
      </c>
      <c r="D318" t="s">
        <v>501</v>
      </c>
      <c r="E318">
        <v>977</v>
      </c>
      <c r="F318" t="s">
        <v>502</v>
      </c>
      <c r="G318">
        <v>12517</v>
      </c>
      <c r="H318">
        <v>977</v>
      </c>
      <c r="I318">
        <v>25</v>
      </c>
      <c r="J318" t="s">
        <v>51</v>
      </c>
      <c r="K318" t="s">
        <v>51</v>
      </c>
      <c r="L318" t="s">
        <v>51</v>
      </c>
      <c r="M318" t="s">
        <v>51</v>
      </c>
      <c r="N318" t="s">
        <v>51</v>
      </c>
      <c r="O318" t="s">
        <v>51</v>
      </c>
      <c r="P318" t="s">
        <v>51</v>
      </c>
      <c r="Q318" t="s">
        <v>51</v>
      </c>
      <c r="R318" t="s">
        <v>51</v>
      </c>
      <c r="S318" t="s">
        <v>51</v>
      </c>
      <c r="T318" t="s">
        <v>51</v>
      </c>
      <c r="U318" t="s">
        <v>51</v>
      </c>
      <c r="V318" t="s">
        <v>94</v>
      </c>
      <c r="W318" t="s">
        <v>94</v>
      </c>
      <c r="X318" t="s">
        <v>94</v>
      </c>
      <c r="Y318" t="s">
        <v>94</v>
      </c>
      <c r="Z318" t="s">
        <v>1659</v>
      </c>
      <c r="AA318" t="s">
        <v>94</v>
      </c>
      <c r="AB318" t="s">
        <v>1660</v>
      </c>
      <c r="AC318" t="s">
        <v>94</v>
      </c>
      <c r="AD318" t="s">
        <v>94</v>
      </c>
      <c r="AE318" t="s">
        <v>94</v>
      </c>
      <c r="AF318" t="s">
        <v>94</v>
      </c>
      <c r="AG318" t="s">
        <v>1661</v>
      </c>
      <c r="AH318">
        <v>0</v>
      </c>
      <c r="AI318">
        <v>0</v>
      </c>
      <c r="AJ318">
        <v>0</v>
      </c>
      <c r="AK318" t="s">
        <v>1662</v>
      </c>
      <c r="AL318" t="s">
        <v>51</v>
      </c>
      <c r="AM318" t="s">
        <v>1663</v>
      </c>
      <c r="AN318" t="s">
        <v>51</v>
      </c>
      <c r="AO318" t="s">
        <v>1664</v>
      </c>
      <c r="AP318" t="s">
        <v>51</v>
      </c>
      <c r="AQ318" t="s">
        <v>1665</v>
      </c>
      <c r="AR318" t="s">
        <v>547</v>
      </c>
      <c r="AS318">
        <f t="shared" si="61"/>
        <v>3</v>
      </c>
      <c r="AT318">
        <f t="shared" si="62"/>
        <v>3</v>
      </c>
      <c r="AU318">
        <f t="shared" si="63"/>
        <v>3</v>
      </c>
      <c r="AV318">
        <f t="shared" si="64"/>
        <v>3</v>
      </c>
      <c r="AW318">
        <f t="shared" si="65"/>
        <v>15</v>
      </c>
      <c r="AX318">
        <f t="shared" si="66"/>
        <v>3</v>
      </c>
      <c r="AY318">
        <f t="shared" si="67"/>
        <v>13</v>
      </c>
      <c r="AZ318">
        <f t="shared" si="68"/>
        <v>3</v>
      </c>
      <c r="BA318">
        <f t="shared" si="69"/>
        <v>3</v>
      </c>
      <c r="BB318">
        <f t="shared" si="70"/>
        <v>0</v>
      </c>
      <c r="BC318">
        <f t="shared" si="71"/>
        <v>0</v>
      </c>
      <c r="BD318" t="str">
        <f t="shared" si="58"/>
        <v/>
      </c>
      <c r="BE318" t="str">
        <f t="shared" si="59"/>
        <v/>
      </c>
      <c r="BF318" t="str">
        <f t="shared" si="60"/>
        <v/>
      </c>
    </row>
    <row r="319" spans="1:58" x14ac:dyDescent="0.35">
      <c r="A319" t="s">
        <v>346</v>
      </c>
      <c r="B319" s="10" t="s">
        <v>347</v>
      </c>
      <c r="C319" t="s">
        <v>1666</v>
      </c>
      <c r="D319" t="s">
        <v>85</v>
      </c>
      <c r="E319">
        <v>252</v>
      </c>
      <c r="F319" t="s">
        <v>90</v>
      </c>
      <c r="G319">
        <v>12518</v>
      </c>
      <c r="H319">
        <v>252</v>
      </c>
      <c r="I319">
        <v>25</v>
      </c>
      <c r="J319" t="s">
        <v>51</v>
      </c>
      <c r="K319" t="s">
        <v>51</v>
      </c>
      <c r="L319" t="s">
        <v>51</v>
      </c>
      <c r="M319" t="s">
        <v>51</v>
      </c>
      <c r="N319" t="s">
        <v>51</v>
      </c>
      <c r="O319" t="s">
        <v>51</v>
      </c>
      <c r="P319" t="s">
        <v>51</v>
      </c>
      <c r="Q319" t="s">
        <v>51</v>
      </c>
      <c r="R319" t="s">
        <v>51</v>
      </c>
      <c r="S319" t="s">
        <v>51</v>
      </c>
      <c r="T319" t="s">
        <v>51</v>
      </c>
      <c r="U319" t="s">
        <v>51</v>
      </c>
      <c r="V319" t="s">
        <v>51</v>
      </c>
      <c r="W319" t="s">
        <v>1667</v>
      </c>
      <c r="X319" t="s">
        <v>1668</v>
      </c>
      <c r="Y319" t="s">
        <v>126</v>
      </c>
      <c r="Z319" t="s">
        <v>1669</v>
      </c>
      <c r="AA319" t="s">
        <v>1670</v>
      </c>
      <c r="AB319" t="s">
        <v>1671</v>
      </c>
      <c r="AC319" t="s">
        <v>1564</v>
      </c>
      <c r="AD319" t="s">
        <v>51</v>
      </c>
      <c r="AE319" t="s">
        <v>51</v>
      </c>
      <c r="AF319" t="s">
        <v>51</v>
      </c>
      <c r="AG319" t="s">
        <v>51</v>
      </c>
      <c r="AH319">
        <v>4</v>
      </c>
      <c r="AI319">
        <v>5</v>
      </c>
      <c r="AJ319">
        <v>0</v>
      </c>
      <c r="AK319" t="s">
        <v>51</v>
      </c>
      <c r="AL319" t="s">
        <v>51</v>
      </c>
      <c r="AM319" t="s">
        <v>51</v>
      </c>
      <c r="AN319" t="s">
        <v>51</v>
      </c>
      <c r="AO319" t="s">
        <v>51</v>
      </c>
      <c r="AP319">
        <v>159</v>
      </c>
      <c r="AQ319" t="s">
        <v>51</v>
      </c>
      <c r="AR319" t="s">
        <v>1672</v>
      </c>
      <c r="AS319">
        <f t="shared" si="61"/>
        <v>4</v>
      </c>
      <c r="AT319">
        <f t="shared" si="62"/>
        <v>40</v>
      </c>
      <c r="AU319">
        <f t="shared" si="63"/>
        <v>62</v>
      </c>
      <c r="AV319">
        <f t="shared" si="64"/>
        <v>2</v>
      </c>
      <c r="AW319">
        <f t="shared" si="65"/>
        <v>9</v>
      </c>
      <c r="AX319">
        <f t="shared" si="66"/>
        <v>50</v>
      </c>
      <c r="AY319">
        <f t="shared" si="67"/>
        <v>62</v>
      </c>
      <c r="AZ319">
        <f t="shared" si="68"/>
        <v>6</v>
      </c>
      <c r="BA319">
        <f t="shared" si="69"/>
        <v>4</v>
      </c>
      <c r="BB319">
        <f t="shared" si="70"/>
        <v>2</v>
      </c>
      <c r="BC319">
        <f t="shared" si="71"/>
        <v>9</v>
      </c>
      <c r="BD319">
        <f t="shared" si="58"/>
        <v>2.5157232704402517E-2</v>
      </c>
      <c r="BE319">
        <f t="shared" si="59"/>
        <v>3.1446540880503145E-2</v>
      </c>
      <c r="BF319">
        <f t="shared" si="60"/>
        <v>0</v>
      </c>
    </row>
    <row r="320" spans="1:58" hidden="1" x14ac:dyDescent="0.35">
      <c r="A320" t="s">
        <v>240</v>
      </c>
      <c r="B320" s="10" t="s">
        <v>241</v>
      </c>
      <c r="C320" t="s">
        <v>1673</v>
      </c>
      <c r="D320" t="s">
        <v>85</v>
      </c>
      <c r="E320">
        <v>113</v>
      </c>
      <c r="F320" t="s">
        <v>86</v>
      </c>
      <c r="G320">
        <v>12519</v>
      </c>
      <c r="H320">
        <v>113</v>
      </c>
      <c r="I320">
        <v>25</v>
      </c>
      <c r="J320" t="s">
        <v>51</v>
      </c>
      <c r="K320" t="s">
        <v>51</v>
      </c>
      <c r="L320" t="s">
        <v>51</v>
      </c>
      <c r="M320" t="s">
        <v>51</v>
      </c>
      <c r="N320" t="s">
        <v>51</v>
      </c>
      <c r="O320" t="s">
        <v>51</v>
      </c>
      <c r="P320" t="s">
        <v>51</v>
      </c>
      <c r="Q320" t="s">
        <v>51</v>
      </c>
      <c r="R320" t="s">
        <v>51</v>
      </c>
      <c r="S320" t="s">
        <v>51</v>
      </c>
      <c r="T320" t="s">
        <v>51</v>
      </c>
      <c r="U320" t="s">
        <v>51</v>
      </c>
      <c r="V320" t="s">
        <v>51</v>
      </c>
      <c r="W320" t="s">
        <v>51</v>
      </c>
      <c r="X320" t="s">
        <v>51</v>
      </c>
      <c r="Y320" t="s">
        <v>51</v>
      </c>
      <c r="Z320" t="s">
        <v>51</v>
      </c>
      <c r="AA320" t="s">
        <v>51</v>
      </c>
      <c r="AB320" t="s">
        <v>51</v>
      </c>
      <c r="AC320" t="s">
        <v>51</v>
      </c>
      <c r="AD320" t="s">
        <v>51</v>
      </c>
      <c r="AE320" t="s">
        <v>51</v>
      </c>
      <c r="AF320" t="s">
        <v>51</v>
      </c>
      <c r="AG320" t="s">
        <v>51</v>
      </c>
      <c r="AH320" t="s">
        <v>51</v>
      </c>
      <c r="AI320" t="s">
        <v>51</v>
      </c>
      <c r="AJ320" t="s">
        <v>51</v>
      </c>
      <c r="AK320" t="s">
        <v>51</v>
      </c>
      <c r="AL320" t="s">
        <v>51</v>
      </c>
      <c r="AM320" t="s">
        <v>51</v>
      </c>
      <c r="AN320" t="s">
        <v>51</v>
      </c>
      <c r="AO320" t="s">
        <v>51</v>
      </c>
      <c r="AP320" t="s">
        <v>51</v>
      </c>
      <c r="AQ320" t="s">
        <v>51</v>
      </c>
      <c r="AR320" t="s">
        <v>51</v>
      </c>
      <c r="AS320">
        <f t="shared" si="61"/>
        <v>4</v>
      </c>
      <c r="AT320">
        <f t="shared" si="62"/>
        <v>4</v>
      </c>
      <c r="AU320">
        <f t="shared" si="63"/>
        <v>4</v>
      </c>
      <c r="AV320">
        <f t="shared" si="64"/>
        <v>4</v>
      </c>
      <c r="AW320">
        <f t="shared" si="65"/>
        <v>4</v>
      </c>
      <c r="AX320">
        <f t="shared" si="66"/>
        <v>4</v>
      </c>
      <c r="AY320">
        <f t="shared" si="67"/>
        <v>4</v>
      </c>
      <c r="AZ320">
        <f t="shared" si="68"/>
        <v>4</v>
      </c>
      <c r="BA320">
        <f t="shared" si="69"/>
        <v>4</v>
      </c>
      <c r="BB320">
        <f t="shared" si="70"/>
        <v>9</v>
      </c>
      <c r="BC320">
        <f t="shared" si="71"/>
        <v>0</v>
      </c>
      <c r="BD320" t="str">
        <f t="shared" si="58"/>
        <v/>
      </c>
      <c r="BE320" t="str">
        <f t="shared" si="59"/>
        <v/>
      </c>
      <c r="BF320" t="str">
        <f t="shared" si="60"/>
        <v/>
      </c>
    </row>
    <row r="321" spans="1:58" hidden="1" x14ac:dyDescent="0.35">
      <c r="A321" t="s">
        <v>1433</v>
      </c>
      <c r="B321" s="10" t="s">
        <v>1434</v>
      </c>
      <c r="C321" t="s">
        <v>1674</v>
      </c>
      <c r="D321" t="s">
        <v>501</v>
      </c>
      <c r="E321">
        <v>1010</v>
      </c>
      <c r="F321" t="s">
        <v>86</v>
      </c>
      <c r="G321">
        <v>12520</v>
      </c>
      <c r="H321">
        <v>1010</v>
      </c>
      <c r="I321">
        <v>25</v>
      </c>
      <c r="J321" t="s">
        <v>51</v>
      </c>
      <c r="K321" t="s">
        <v>51</v>
      </c>
      <c r="L321" t="s">
        <v>51</v>
      </c>
      <c r="M321" t="s">
        <v>51</v>
      </c>
      <c r="N321" t="s">
        <v>51</v>
      </c>
      <c r="O321" t="s">
        <v>51</v>
      </c>
      <c r="P321" t="s">
        <v>51</v>
      </c>
      <c r="Q321" t="s">
        <v>51</v>
      </c>
      <c r="R321" t="s">
        <v>51</v>
      </c>
      <c r="S321" t="s">
        <v>51</v>
      </c>
      <c r="T321" t="s">
        <v>51</v>
      </c>
      <c r="U321" t="s">
        <v>51</v>
      </c>
      <c r="V321" t="s">
        <v>51</v>
      </c>
      <c r="W321" t="s">
        <v>51</v>
      </c>
      <c r="X321" t="s">
        <v>51</v>
      </c>
      <c r="Y321" t="s">
        <v>51</v>
      </c>
      <c r="Z321" t="s">
        <v>51</v>
      </c>
      <c r="AA321" t="s">
        <v>51</v>
      </c>
      <c r="AB321" t="s">
        <v>51</v>
      </c>
      <c r="AC321" t="s">
        <v>51</v>
      </c>
      <c r="AD321" t="s">
        <v>51</v>
      </c>
      <c r="AE321" t="s">
        <v>51</v>
      </c>
      <c r="AF321" t="s">
        <v>51</v>
      </c>
      <c r="AG321" t="s">
        <v>51</v>
      </c>
      <c r="AH321" t="s">
        <v>51</v>
      </c>
      <c r="AI321" t="s">
        <v>51</v>
      </c>
      <c r="AJ321" t="s">
        <v>51</v>
      </c>
      <c r="AK321" t="s">
        <v>51</v>
      </c>
      <c r="AL321" t="s">
        <v>51</v>
      </c>
      <c r="AM321" t="s">
        <v>51</v>
      </c>
      <c r="AN321" t="s">
        <v>51</v>
      </c>
      <c r="AO321" t="s">
        <v>51</v>
      </c>
      <c r="AP321" t="s">
        <v>51</v>
      </c>
      <c r="AQ321" t="s">
        <v>51</v>
      </c>
      <c r="AR321" t="s">
        <v>51</v>
      </c>
      <c r="AS321">
        <f t="shared" si="61"/>
        <v>4</v>
      </c>
      <c r="AT321">
        <f t="shared" si="62"/>
        <v>4</v>
      </c>
      <c r="AU321">
        <f t="shared" si="63"/>
        <v>4</v>
      </c>
      <c r="AV321">
        <f t="shared" si="64"/>
        <v>4</v>
      </c>
      <c r="AW321">
        <f t="shared" si="65"/>
        <v>4</v>
      </c>
      <c r="AX321">
        <f t="shared" si="66"/>
        <v>4</v>
      </c>
      <c r="AY321">
        <f t="shared" si="67"/>
        <v>4</v>
      </c>
      <c r="AZ321">
        <f t="shared" si="68"/>
        <v>4</v>
      </c>
      <c r="BA321">
        <f t="shared" si="69"/>
        <v>4</v>
      </c>
      <c r="BB321">
        <f t="shared" si="70"/>
        <v>9</v>
      </c>
      <c r="BC321">
        <f t="shared" si="71"/>
        <v>0</v>
      </c>
      <c r="BD321" t="str">
        <f t="shared" si="58"/>
        <v/>
      </c>
      <c r="BE321" t="str">
        <f t="shared" si="59"/>
        <v/>
      </c>
      <c r="BF321" t="str">
        <f t="shared" si="60"/>
        <v/>
      </c>
    </row>
    <row r="322" spans="1:58" hidden="1" x14ac:dyDescent="0.35">
      <c r="A322" t="s">
        <v>211</v>
      </c>
      <c r="B322" s="10" t="s">
        <v>212</v>
      </c>
      <c r="C322" t="s">
        <v>1675</v>
      </c>
      <c r="D322" t="s">
        <v>85</v>
      </c>
      <c r="E322">
        <v>239</v>
      </c>
      <c r="F322" t="s">
        <v>86</v>
      </c>
      <c r="G322">
        <v>12521</v>
      </c>
      <c r="H322">
        <v>239</v>
      </c>
      <c r="I322">
        <v>25</v>
      </c>
      <c r="J322" t="s">
        <v>51</v>
      </c>
      <c r="K322" t="s">
        <v>51</v>
      </c>
      <c r="L322" t="s">
        <v>51</v>
      </c>
      <c r="M322" t="s">
        <v>51</v>
      </c>
      <c r="N322" t="s">
        <v>51</v>
      </c>
      <c r="O322" t="s">
        <v>51</v>
      </c>
      <c r="P322" t="s">
        <v>51</v>
      </c>
      <c r="Q322" t="s">
        <v>51</v>
      </c>
      <c r="R322" t="s">
        <v>51</v>
      </c>
      <c r="S322" t="s">
        <v>51</v>
      </c>
      <c r="T322" t="s">
        <v>51</v>
      </c>
      <c r="U322" t="s">
        <v>51</v>
      </c>
      <c r="V322" t="s">
        <v>51</v>
      </c>
      <c r="W322" t="s">
        <v>51</v>
      </c>
      <c r="X322" t="s">
        <v>51</v>
      </c>
      <c r="Y322" t="s">
        <v>51</v>
      </c>
      <c r="Z322" t="s">
        <v>51</v>
      </c>
      <c r="AA322" t="s">
        <v>51</v>
      </c>
      <c r="AB322" t="s">
        <v>51</v>
      </c>
      <c r="AC322" t="s">
        <v>51</v>
      </c>
      <c r="AD322" t="s">
        <v>51</v>
      </c>
      <c r="AE322" t="s">
        <v>51</v>
      </c>
      <c r="AF322" t="s">
        <v>51</v>
      </c>
      <c r="AG322" t="s">
        <v>51</v>
      </c>
      <c r="AH322" t="s">
        <v>51</v>
      </c>
      <c r="AI322" t="s">
        <v>51</v>
      </c>
      <c r="AJ322" t="s">
        <v>51</v>
      </c>
      <c r="AK322" t="s">
        <v>51</v>
      </c>
      <c r="AL322" t="s">
        <v>51</v>
      </c>
      <c r="AM322" t="s">
        <v>51</v>
      </c>
      <c r="AN322" t="s">
        <v>51</v>
      </c>
      <c r="AO322" t="s">
        <v>51</v>
      </c>
      <c r="AP322" t="s">
        <v>51</v>
      </c>
      <c r="AQ322" t="s">
        <v>51</v>
      </c>
      <c r="AR322" t="s">
        <v>51</v>
      </c>
      <c r="AS322">
        <f t="shared" si="61"/>
        <v>4</v>
      </c>
      <c r="AT322">
        <f t="shared" si="62"/>
        <v>4</v>
      </c>
      <c r="AU322">
        <f t="shared" si="63"/>
        <v>4</v>
      </c>
      <c r="AV322">
        <f t="shared" si="64"/>
        <v>4</v>
      </c>
      <c r="AW322">
        <f t="shared" si="65"/>
        <v>4</v>
      </c>
      <c r="AX322">
        <f t="shared" si="66"/>
        <v>4</v>
      </c>
      <c r="AY322">
        <f t="shared" si="67"/>
        <v>4</v>
      </c>
      <c r="AZ322">
        <f t="shared" si="68"/>
        <v>4</v>
      </c>
      <c r="BA322">
        <f t="shared" si="69"/>
        <v>4</v>
      </c>
      <c r="BB322">
        <f t="shared" si="70"/>
        <v>9</v>
      </c>
      <c r="BC322">
        <f t="shared" si="71"/>
        <v>0</v>
      </c>
      <c r="BD322" t="str">
        <f t="shared" si="58"/>
        <v/>
      </c>
      <c r="BE322" t="str">
        <f t="shared" si="59"/>
        <v/>
      </c>
      <c r="BF322" t="str">
        <f t="shared" si="60"/>
        <v/>
      </c>
    </row>
    <row r="323" spans="1:58" hidden="1" x14ac:dyDescent="0.35">
      <c r="A323" t="s">
        <v>164</v>
      </c>
      <c r="B323" s="10" t="s">
        <v>165</v>
      </c>
      <c r="C323" t="s">
        <v>1676</v>
      </c>
      <c r="D323" t="s">
        <v>501</v>
      </c>
      <c r="E323">
        <v>553</v>
      </c>
      <c r="F323" t="s">
        <v>502</v>
      </c>
      <c r="G323">
        <v>12522</v>
      </c>
      <c r="H323">
        <v>553</v>
      </c>
      <c r="I323">
        <v>25</v>
      </c>
      <c r="J323" t="s">
        <v>51</v>
      </c>
      <c r="K323" t="s">
        <v>51</v>
      </c>
      <c r="L323" t="s">
        <v>51</v>
      </c>
      <c r="M323" t="s">
        <v>51</v>
      </c>
      <c r="N323" t="s">
        <v>51</v>
      </c>
      <c r="O323" t="s">
        <v>51</v>
      </c>
      <c r="P323" t="s">
        <v>51</v>
      </c>
      <c r="Q323" t="s">
        <v>51</v>
      </c>
      <c r="R323" t="s">
        <v>51</v>
      </c>
      <c r="S323" t="s">
        <v>51</v>
      </c>
      <c r="T323" t="s">
        <v>51</v>
      </c>
      <c r="U323" t="s">
        <v>51</v>
      </c>
      <c r="V323" t="s">
        <v>51</v>
      </c>
      <c r="W323" t="s">
        <v>51</v>
      </c>
      <c r="X323" t="s">
        <v>51</v>
      </c>
      <c r="Y323" t="s">
        <v>51</v>
      </c>
      <c r="Z323" t="s">
        <v>51</v>
      </c>
      <c r="AA323" t="s">
        <v>51</v>
      </c>
      <c r="AB323" t="s">
        <v>51</v>
      </c>
      <c r="AC323" t="s">
        <v>51</v>
      </c>
      <c r="AD323" t="s">
        <v>51</v>
      </c>
      <c r="AE323" t="s">
        <v>51</v>
      </c>
      <c r="AF323" t="s">
        <v>51</v>
      </c>
      <c r="AG323" t="s">
        <v>51</v>
      </c>
      <c r="AH323" t="s">
        <v>51</v>
      </c>
      <c r="AI323" t="s">
        <v>51</v>
      </c>
      <c r="AJ323" t="s">
        <v>51</v>
      </c>
      <c r="AK323" t="s">
        <v>51</v>
      </c>
      <c r="AL323" t="s">
        <v>51</v>
      </c>
      <c r="AM323" t="s">
        <v>51</v>
      </c>
      <c r="AN323" t="s">
        <v>51</v>
      </c>
      <c r="AO323" t="s">
        <v>51</v>
      </c>
      <c r="AP323" t="s">
        <v>51</v>
      </c>
      <c r="AQ323" t="s">
        <v>51</v>
      </c>
      <c r="AR323" t="s">
        <v>51</v>
      </c>
      <c r="AS323">
        <f t="shared" si="61"/>
        <v>4</v>
      </c>
      <c r="AT323">
        <f t="shared" si="62"/>
        <v>4</v>
      </c>
      <c r="AU323">
        <f t="shared" si="63"/>
        <v>4</v>
      </c>
      <c r="AV323">
        <f t="shared" si="64"/>
        <v>4</v>
      </c>
      <c r="AW323">
        <f t="shared" si="65"/>
        <v>4</v>
      </c>
      <c r="AX323">
        <f t="shared" si="66"/>
        <v>4</v>
      </c>
      <c r="AY323">
        <f t="shared" si="67"/>
        <v>4</v>
      </c>
      <c r="AZ323">
        <f t="shared" si="68"/>
        <v>4</v>
      </c>
      <c r="BA323">
        <f t="shared" si="69"/>
        <v>4</v>
      </c>
      <c r="BB323">
        <f t="shared" si="70"/>
        <v>9</v>
      </c>
      <c r="BC323">
        <f t="shared" si="71"/>
        <v>0</v>
      </c>
      <c r="BD323" t="str">
        <f t="shared" ref="BD323:BD386" si="72">IFERROR(AH323/$AP323,"")</f>
        <v/>
      </c>
      <c r="BE323" t="str">
        <f t="shared" ref="BE323:BE386" si="73">IFERROR(AI323/$AP323,"")</f>
        <v/>
      </c>
      <c r="BF323" t="str">
        <f t="shared" ref="BF323:BF386" si="74">IFERROR(AJ323/$AP323,"")</f>
        <v/>
      </c>
    </row>
    <row r="324" spans="1:58" x14ac:dyDescent="0.35">
      <c r="A324" t="s">
        <v>412</v>
      </c>
      <c r="B324" s="10" t="s">
        <v>413</v>
      </c>
      <c r="C324" t="s">
        <v>1677</v>
      </c>
      <c r="D324" t="s">
        <v>85</v>
      </c>
      <c r="E324">
        <v>1061</v>
      </c>
      <c r="F324" t="s">
        <v>90</v>
      </c>
      <c r="G324">
        <v>12523</v>
      </c>
      <c r="H324">
        <v>1061</v>
      </c>
      <c r="I324">
        <v>25</v>
      </c>
      <c r="J324" t="s">
        <v>51</v>
      </c>
      <c r="K324" t="s">
        <v>51</v>
      </c>
      <c r="L324" t="s">
        <v>51</v>
      </c>
      <c r="M324" t="s">
        <v>51</v>
      </c>
      <c r="N324" t="s">
        <v>51</v>
      </c>
      <c r="O324" t="s">
        <v>51</v>
      </c>
      <c r="P324" t="s">
        <v>51</v>
      </c>
      <c r="Q324" t="s">
        <v>51</v>
      </c>
      <c r="R324" t="s">
        <v>51</v>
      </c>
      <c r="S324" t="s">
        <v>51</v>
      </c>
      <c r="T324" t="s">
        <v>51</v>
      </c>
      <c r="U324" t="s">
        <v>51</v>
      </c>
      <c r="V324" t="s">
        <v>1275</v>
      </c>
      <c r="W324" t="s">
        <v>1275</v>
      </c>
      <c r="X324" t="s">
        <v>1275</v>
      </c>
      <c r="Y324" t="s">
        <v>1275</v>
      </c>
      <c r="Z324" t="s">
        <v>1275</v>
      </c>
      <c r="AA324" t="s">
        <v>1275</v>
      </c>
      <c r="AB324" t="s">
        <v>1275</v>
      </c>
      <c r="AC324" t="s">
        <v>1275</v>
      </c>
      <c r="AD324" t="s">
        <v>1275</v>
      </c>
      <c r="AE324" t="s">
        <v>1275</v>
      </c>
      <c r="AF324" t="s">
        <v>1275</v>
      </c>
      <c r="AG324" t="s">
        <v>94</v>
      </c>
      <c r="AH324">
        <v>0</v>
      </c>
      <c r="AI324">
        <v>0</v>
      </c>
      <c r="AJ324">
        <v>0</v>
      </c>
      <c r="AK324" t="s">
        <v>1678</v>
      </c>
      <c r="AL324" t="s">
        <v>51</v>
      </c>
      <c r="AM324" t="s">
        <v>1275</v>
      </c>
      <c r="AN324" t="s">
        <v>1275</v>
      </c>
      <c r="AO324" t="s">
        <v>1275</v>
      </c>
      <c r="AP324">
        <v>0</v>
      </c>
      <c r="AQ324" t="s">
        <v>1679</v>
      </c>
      <c r="AR324" t="s">
        <v>65</v>
      </c>
      <c r="AS324">
        <f t="shared" si="61"/>
        <v>4</v>
      </c>
      <c r="AT324">
        <f t="shared" si="62"/>
        <v>4</v>
      </c>
      <c r="AU324">
        <f t="shared" si="63"/>
        <v>4</v>
      </c>
      <c r="AV324">
        <f t="shared" si="64"/>
        <v>4</v>
      </c>
      <c r="AW324">
        <f t="shared" si="65"/>
        <v>4</v>
      </c>
      <c r="AX324">
        <f t="shared" si="66"/>
        <v>4</v>
      </c>
      <c r="AY324">
        <f t="shared" si="67"/>
        <v>4</v>
      </c>
      <c r="AZ324">
        <f t="shared" si="68"/>
        <v>4</v>
      </c>
      <c r="BA324">
        <f t="shared" si="69"/>
        <v>4</v>
      </c>
      <c r="BB324">
        <f t="shared" si="70"/>
        <v>0</v>
      </c>
      <c r="BC324">
        <f t="shared" si="71"/>
        <v>0</v>
      </c>
      <c r="BD324" t="str">
        <f t="shared" si="72"/>
        <v/>
      </c>
      <c r="BE324" t="str">
        <f t="shared" si="73"/>
        <v/>
      </c>
      <c r="BF324" t="str">
        <f t="shared" si="74"/>
        <v/>
      </c>
    </row>
    <row r="325" spans="1:58" hidden="1" x14ac:dyDescent="0.35">
      <c r="A325" t="s">
        <v>677</v>
      </c>
      <c r="B325" s="10" t="s">
        <v>678</v>
      </c>
      <c r="C325" t="s">
        <v>1680</v>
      </c>
      <c r="D325" t="s">
        <v>85</v>
      </c>
      <c r="E325">
        <v>364</v>
      </c>
      <c r="F325" t="s">
        <v>86</v>
      </c>
      <c r="G325">
        <v>12524</v>
      </c>
      <c r="H325">
        <v>364</v>
      </c>
      <c r="I325">
        <v>25</v>
      </c>
      <c r="J325" t="s">
        <v>51</v>
      </c>
      <c r="K325" t="s">
        <v>51</v>
      </c>
      <c r="L325" t="s">
        <v>51</v>
      </c>
      <c r="M325" t="s">
        <v>51</v>
      </c>
      <c r="N325" t="s">
        <v>51</v>
      </c>
      <c r="O325" t="s">
        <v>51</v>
      </c>
      <c r="P325" t="s">
        <v>51</v>
      </c>
      <c r="Q325" t="s">
        <v>51</v>
      </c>
      <c r="R325" t="s">
        <v>51</v>
      </c>
      <c r="S325" t="s">
        <v>51</v>
      </c>
      <c r="T325" t="s">
        <v>51</v>
      </c>
      <c r="U325" t="s">
        <v>51</v>
      </c>
      <c r="V325" t="s">
        <v>51</v>
      </c>
      <c r="W325" t="s">
        <v>51</v>
      </c>
      <c r="X325" t="s">
        <v>51</v>
      </c>
      <c r="Y325" t="s">
        <v>51</v>
      </c>
      <c r="Z325" t="s">
        <v>51</v>
      </c>
      <c r="AA325" t="s">
        <v>51</v>
      </c>
      <c r="AB325" t="s">
        <v>51</v>
      </c>
      <c r="AC325" t="s">
        <v>51</v>
      </c>
      <c r="AD325" t="s">
        <v>51</v>
      </c>
      <c r="AE325" t="s">
        <v>51</v>
      </c>
      <c r="AF325" t="s">
        <v>51</v>
      </c>
      <c r="AG325" t="s">
        <v>51</v>
      </c>
      <c r="AH325" t="s">
        <v>51</v>
      </c>
      <c r="AI325" t="s">
        <v>51</v>
      </c>
      <c r="AJ325" t="s">
        <v>51</v>
      </c>
      <c r="AK325" t="s">
        <v>51</v>
      </c>
      <c r="AL325" t="s">
        <v>51</v>
      </c>
      <c r="AM325" t="s">
        <v>51</v>
      </c>
      <c r="AN325" t="s">
        <v>51</v>
      </c>
      <c r="AO325" t="s">
        <v>51</v>
      </c>
      <c r="AP325" t="s">
        <v>51</v>
      </c>
      <c r="AQ325" t="s">
        <v>51</v>
      </c>
      <c r="AR325" t="s">
        <v>51</v>
      </c>
      <c r="AS325">
        <f t="shared" ref="AS325:AS388" si="75">LEN(V325)</f>
        <v>4</v>
      </c>
      <c r="AT325">
        <f t="shared" ref="AT325:AT388" si="76">LEN(W325)</f>
        <v>4</v>
      </c>
      <c r="AU325">
        <f t="shared" ref="AU325:AU388" si="77">LEN(X325)</f>
        <v>4</v>
      </c>
      <c r="AV325">
        <f t="shared" ref="AV325:AV388" si="78">LEN(Y325)</f>
        <v>4</v>
      </c>
      <c r="AW325">
        <f t="shared" ref="AW325:AW388" si="79">LEN(Z325)</f>
        <v>4</v>
      </c>
      <c r="AX325">
        <f t="shared" ref="AX325:AX388" si="80">LEN(AA325)</f>
        <v>4</v>
      </c>
      <c r="AY325">
        <f t="shared" ref="AY325:AY388" si="81">LEN(AB325)</f>
        <v>4</v>
      </c>
      <c r="AZ325">
        <f t="shared" ref="AZ325:AZ388" si="82">LEN(AC325)</f>
        <v>4</v>
      </c>
      <c r="BA325">
        <f t="shared" ref="BA325:BA388" si="83">LEN(AD325)</f>
        <v>4</v>
      </c>
      <c r="BB325">
        <f t="shared" ref="BB325:BB388" si="84">COUNTIFS(V325:AD325,"NULL")</f>
        <v>9</v>
      </c>
      <c r="BC325">
        <f t="shared" ref="BC325:BC388" si="85">SUM(AH325:AJ325)</f>
        <v>0</v>
      </c>
      <c r="BD325" t="str">
        <f t="shared" si="72"/>
        <v/>
      </c>
      <c r="BE325" t="str">
        <f t="shared" si="73"/>
        <v/>
      </c>
      <c r="BF325" t="str">
        <f t="shared" si="74"/>
        <v/>
      </c>
    </row>
    <row r="326" spans="1:58" hidden="1" x14ac:dyDescent="0.35">
      <c r="A326" t="s">
        <v>677</v>
      </c>
      <c r="B326" s="10" t="s">
        <v>678</v>
      </c>
      <c r="C326" t="s">
        <v>1681</v>
      </c>
      <c r="D326" t="s">
        <v>49</v>
      </c>
      <c r="E326">
        <v>353</v>
      </c>
      <c r="F326" t="s">
        <v>50</v>
      </c>
      <c r="G326">
        <v>12525</v>
      </c>
      <c r="H326">
        <v>353</v>
      </c>
      <c r="I326">
        <v>25</v>
      </c>
      <c r="J326" t="s">
        <v>51</v>
      </c>
      <c r="K326" t="s">
        <v>51</v>
      </c>
      <c r="L326" t="s">
        <v>51</v>
      </c>
      <c r="M326" t="s">
        <v>51</v>
      </c>
      <c r="N326" t="s">
        <v>51</v>
      </c>
      <c r="O326" t="s">
        <v>51</v>
      </c>
      <c r="P326" t="s">
        <v>51</v>
      </c>
      <c r="Q326" t="s">
        <v>51</v>
      </c>
      <c r="R326" t="s">
        <v>51</v>
      </c>
      <c r="S326" t="s">
        <v>51</v>
      </c>
      <c r="T326" t="s">
        <v>51</v>
      </c>
      <c r="U326" t="s">
        <v>51</v>
      </c>
      <c r="V326" t="s">
        <v>51</v>
      </c>
      <c r="W326" t="s">
        <v>51</v>
      </c>
      <c r="X326" t="s">
        <v>51</v>
      </c>
      <c r="Y326" t="s">
        <v>51</v>
      </c>
      <c r="Z326" t="s">
        <v>51</v>
      </c>
      <c r="AA326" t="s">
        <v>51</v>
      </c>
      <c r="AB326" t="s">
        <v>51</v>
      </c>
      <c r="AC326" t="s">
        <v>51</v>
      </c>
      <c r="AD326" t="s">
        <v>51</v>
      </c>
      <c r="AE326" t="s">
        <v>51</v>
      </c>
      <c r="AF326" t="s">
        <v>51</v>
      </c>
      <c r="AG326" t="s">
        <v>51</v>
      </c>
      <c r="AH326" t="s">
        <v>51</v>
      </c>
      <c r="AI326" t="s">
        <v>51</v>
      </c>
      <c r="AJ326" t="s">
        <v>51</v>
      </c>
      <c r="AK326" t="s">
        <v>51</v>
      </c>
      <c r="AL326" t="s">
        <v>51</v>
      </c>
      <c r="AM326" t="s">
        <v>51</v>
      </c>
      <c r="AN326" t="s">
        <v>51</v>
      </c>
      <c r="AO326" t="s">
        <v>51</v>
      </c>
      <c r="AP326" t="s">
        <v>51</v>
      </c>
      <c r="AQ326" t="s">
        <v>51</v>
      </c>
      <c r="AR326" t="s">
        <v>51</v>
      </c>
      <c r="AS326">
        <f t="shared" si="75"/>
        <v>4</v>
      </c>
      <c r="AT326">
        <f t="shared" si="76"/>
        <v>4</v>
      </c>
      <c r="AU326">
        <f t="shared" si="77"/>
        <v>4</v>
      </c>
      <c r="AV326">
        <f t="shared" si="78"/>
        <v>4</v>
      </c>
      <c r="AW326">
        <f t="shared" si="79"/>
        <v>4</v>
      </c>
      <c r="AX326">
        <f t="shared" si="80"/>
        <v>4</v>
      </c>
      <c r="AY326">
        <f t="shared" si="81"/>
        <v>4</v>
      </c>
      <c r="AZ326">
        <f t="shared" si="82"/>
        <v>4</v>
      </c>
      <c r="BA326">
        <f t="shared" si="83"/>
        <v>4</v>
      </c>
      <c r="BB326">
        <f t="shared" si="84"/>
        <v>9</v>
      </c>
      <c r="BC326">
        <f t="shared" si="85"/>
        <v>0</v>
      </c>
      <c r="BD326" t="str">
        <f t="shared" si="72"/>
        <v/>
      </c>
      <c r="BE326" t="str">
        <f t="shared" si="73"/>
        <v/>
      </c>
      <c r="BF326" t="str">
        <f t="shared" si="74"/>
        <v/>
      </c>
    </row>
    <row r="327" spans="1:58" hidden="1" x14ac:dyDescent="0.35">
      <c r="A327" t="s">
        <v>677</v>
      </c>
      <c r="B327" s="10" t="s">
        <v>678</v>
      </c>
      <c r="C327" t="s">
        <v>1682</v>
      </c>
      <c r="D327" t="s">
        <v>501</v>
      </c>
      <c r="E327">
        <v>520</v>
      </c>
      <c r="F327" t="s">
        <v>502</v>
      </c>
      <c r="G327">
        <v>12526</v>
      </c>
      <c r="H327">
        <v>520</v>
      </c>
      <c r="I327">
        <v>25</v>
      </c>
      <c r="J327" t="s">
        <v>51</v>
      </c>
      <c r="K327" t="s">
        <v>51</v>
      </c>
      <c r="L327" t="s">
        <v>51</v>
      </c>
      <c r="M327" t="s">
        <v>51</v>
      </c>
      <c r="N327" t="s">
        <v>51</v>
      </c>
      <c r="O327" t="s">
        <v>51</v>
      </c>
      <c r="P327" t="s">
        <v>51</v>
      </c>
      <c r="Q327" t="s">
        <v>51</v>
      </c>
      <c r="R327" t="s">
        <v>51</v>
      </c>
      <c r="S327" t="s">
        <v>51</v>
      </c>
      <c r="T327" t="s">
        <v>51</v>
      </c>
      <c r="U327" t="s">
        <v>51</v>
      </c>
      <c r="V327" t="s">
        <v>51</v>
      </c>
      <c r="W327" t="s">
        <v>51</v>
      </c>
      <c r="X327" t="s">
        <v>51</v>
      </c>
      <c r="Y327" t="s">
        <v>51</v>
      </c>
      <c r="Z327" t="s">
        <v>51</v>
      </c>
      <c r="AA327" t="s">
        <v>51</v>
      </c>
      <c r="AB327" t="s">
        <v>51</v>
      </c>
      <c r="AC327" t="s">
        <v>51</v>
      </c>
      <c r="AD327" t="s">
        <v>51</v>
      </c>
      <c r="AE327" t="s">
        <v>51</v>
      </c>
      <c r="AF327" t="s">
        <v>51</v>
      </c>
      <c r="AG327" t="s">
        <v>51</v>
      </c>
      <c r="AH327" t="s">
        <v>51</v>
      </c>
      <c r="AI327" t="s">
        <v>51</v>
      </c>
      <c r="AJ327" t="s">
        <v>51</v>
      </c>
      <c r="AK327" t="s">
        <v>51</v>
      </c>
      <c r="AL327" t="s">
        <v>51</v>
      </c>
      <c r="AM327" t="s">
        <v>51</v>
      </c>
      <c r="AN327" t="s">
        <v>51</v>
      </c>
      <c r="AO327" t="s">
        <v>51</v>
      </c>
      <c r="AP327" t="s">
        <v>51</v>
      </c>
      <c r="AQ327" t="s">
        <v>51</v>
      </c>
      <c r="AR327" t="s">
        <v>51</v>
      </c>
      <c r="AS327">
        <f t="shared" si="75"/>
        <v>4</v>
      </c>
      <c r="AT327">
        <f t="shared" si="76"/>
        <v>4</v>
      </c>
      <c r="AU327">
        <f t="shared" si="77"/>
        <v>4</v>
      </c>
      <c r="AV327">
        <f t="shared" si="78"/>
        <v>4</v>
      </c>
      <c r="AW327">
        <f t="shared" si="79"/>
        <v>4</v>
      </c>
      <c r="AX327">
        <f t="shared" si="80"/>
        <v>4</v>
      </c>
      <c r="AY327">
        <f t="shared" si="81"/>
        <v>4</v>
      </c>
      <c r="AZ327">
        <f t="shared" si="82"/>
        <v>4</v>
      </c>
      <c r="BA327">
        <f t="shared" si="83"/>
        <v>4</v>
      </c>
      <c r="BB327">
        <f t="shared" si="84"/>
        <v>9</v>
      </c>
      <c r="BC327">
        <f t="shared" si="85"/>
        <v>0</v>
      </c>
      <c r="BD327" t="str">
        <f t="shared" si="72"/>
        <v/>
      </c>
      <c r="BE327" t="str">
        <f t="shared" si="73"/>
        <v/>
      </c>
      <c r="BF327" t="str">
        <f t="shared" si="74"/>
        <v/>
      </c>
    </row>
    <row r="328" spans="1:58" x14ac:dyDescent="0.35">
      <c r="A328" t="s">
        <v>1683</v>
      </c>
      <c r="B328" s="10" t="s">
        <v>1684</v>
      </c>
      <c r="C328" t="s">
        <v>1685</v>
      </c>
      <c r="D328" t="s">
        <v>49</v>
      </c>
      <c r="E328">
        <v>413</v>
      </c>
      <c r="F328" t="s">
        <v>50</v>
      </c>
      <c r="G328">
        <v>12527</v>
      </c>
      <c r="H328">
        <v>413</v>
      </c>
      <c r="I328">
        <v>25</v>
      </c>
      <c r="J328" t="s">
        <v>51</v>
      </c>
      <c r="K328" t="s">
        <v>51</v>
      </c>
      <c r="L328" t="s">
        <v>51</v>
      </c>
      <c r="M328" t="s">
        <v>51</v>
      </c>
      <c r="N328" t="s">
        <v>51</v>
      </c>
      <c r="O328" t="s">
        <v>51</v>
      </c>
      <c r="P328" t="s">
        <v>51</v>
      </c>
      <c r="Q328" t="s">
        <v>51</v>
      </c>
      <c r="R328" t="s">
        <v>51</v>
      </c>
      <c r="S328" t="s">
        <v>51</v>
      </c>
      <c r="T328" t="s">
        <v>51</v>
      </c>
      <c r="U328" t="s">
        <v>51</v>
      </c>
      <c r="V328" t="s">
        <v>299</v>
      </c>
      <c r="W328" t="s">
        <v>299</v>
      </c>
      <c r="X328" t="s">
        <v>299</v>
      </c>
      <c r="Y328" t="s">
        <v>299</v>
      </c>
      <c r="Z328" t="s">
        <v>1686</v>
      </c>
      <c r="AA328" t="s">
        <v>299</v>
      </c>
      <c r="AB328" t="s">
        <v>299</v>
      </c>
      <c r="AC328" t="s">
        <v>1687</v>
      </c>
      <c r="AD328" t="s">
        <v>299</v>
      </c>
      <c r="AE328" t="s">
        <v>299</v>
      </c>
      <c r="AF328" t="s">
        <v>1688</v>
      </c>
      <c r="AG328" t="s">
        <v>1689</v>
      </c>
      <c r="AH328">
        <v>1</v>
      </c>
      <c r="AI328">
        <v>15</v>
      </c>
      <c r="AJ328">
        <v>1</v>
      </c>
      <c r="AK328" t="s">
        <v>51</v>
      </c>
      <c r="AL328" t="s">
        <v>51</v>
      </c>
      <c r="AM328" t="s">
        <v>1690</v>
      </c>
      <c r="AN328" t="s">
        <v>51</v>
      </c>
      <c r="AO328" t="s">
        <v>1691</v>
      </c>
      <c r="AP328">
        <v>34</v>
      </c>
      <c r="AQ328" t="s">
        <v>1692</v>
      </c>
      <c r="AR328" t="s">
        <v>1693</v>
      </c>
      <c r="AS328">
        <f t="shared" si="75"/>
        <v>3</v>
      </c>
      <c r="AT328">
        <f t="shared" si="76"/>
        <v>3</v>
      </c>
      <c r="AU328">
        <f t="shared" si="77"/>
        <v>3</v>
      </c>
      <c r="AV328">
        <f t="shared" si="78"/>
        <v>3</v>
      </c>
      <c r="AW328">
        <f t="shared" si="79"/>
        <v>31</v>
      </c>
      <c r="AX328">
        <f t="shared" si="80"/>
        <v>3</v>
      </c>
      <c r="AY328">
        <f t="shared" si="81"/>
        <v>3</v>
      </c>
      <c r="AZ328">
        <f t="shared" si="82"/>
        <v>42</v>
      </c>
      <c r="BA328">
        <f t="shared" si="83"/>
        <v>3</v>
      </c>
      <c r="BB328">
        <f t="shared" si="84"/>
        <v>0</v>
      </c>
      <c r="BC328">
        <f t="shared" si="85"/>
        <v>17</v>
      </c>
      <c r="BD328">
        <f t="shared" si="72"/>
        <v>2.9411764705882353E-2</v>
      </c>
      <c r="BE328">
        <f t="shared" si="73"/>
        <v>0.44117647058823528</v>
      </c>
      <c r="BF328">
        <f t="shared" si="74"/>
        <v>2.9411764705882353E-2</v>
      </c>
    </row>
    <row r="329" spans="1:58" x14ac:dyDescent="0.35">
      <c r="A329" t="s">
        <v>882</v>
      </c>
      <c r="B329" s="10" t="s">
        <v>883</v>
      </c>
      <c r="C329" t="s">
        <v>1694</v>
      </c>
      <c r="D329" t="s">
        <v>49</v>
      </c>
      <c r="E329">
        <v>346</v>
      </c>
      <c r="F329" t="s">
        <v>50</v>
      </c>
      <c r="G329">
        <v>12528</v>
      </c>
      <c r="H329">
        <v>346</v>
      </c>
      <c r="I329">
        <v>25</v>
      </c>
      <c r="J329" t="s">
        <v>51</v>
      </c>
      <c r="K329" t="s">
        <v>51</v>
      </c>
      <c r="L329" t="s">
        <v>51</v>
      </c>
      <c r="M329" t="s">
        <v>51</v>
      </c>
      <c r="N329" t="s">
        <v>51</v>
      </c>
      <c r="O329" t="s">
        <v>51</v>
      </c>
      <c r="P329" t="s">
        <v>51</v>
      </c>
      <c r="Q329" t="s">
        <v>51</v>
      </c>
      <c r="R329" t="s">
        <v>51</v>
      </c>
      <c r="S329" t="s">
        <v>51</v>
      </c>
      <c r="T329" t="s">
        <v>51</v>
      </c>
      <c r="U329" t="s">
        <v>51</v>
      </c>
      <c r="V329" t="s">
        <v>157</v>
      </c>
      <c r="W329" t="s">
        <v>1695</v>
      </c>
      <c r="X329" t="s">
        <v>1696</v>
      </c>
      <c r="Y329" t="s">
        <v>1697</v>
      </c>
      <c r="Z329" t="s">
        <v>1698</v>
      </c>
      <c r="AA329" t="s">
        <v>1699</v>
      </c>
      <c r="AB329" t="s">
        <v>1700</v>
      </c>
      <c r="AC329" t="s">
        <v>1701</v>
      </c>
      <c r="AD329" t="s">
        <v>51</v>
      </c>
      <c r="AE329" t="s">
        <v>1702</v>
      </c>
      <c r="AF329" t="s">
        <v>1703</v>
      </c>
      <c r="AG329" t="s">
        <v>1704</v>
      </c>
      <c r="AH329">
        <v>2</v>
      </c>
      <c r="AI329">
        <v>50</v>
      </c>
      <c r="AJ329">
        <v>50</v>
      </c>
      <c r="AK329" t="s">
        <v>1705</v>
      </c>
      <c r="AL329" t="s">
        <v>51</v>
      </c>
      <c r="AM329" t="s">
        <v>1706</v>
      </c>
      <c r="AN329" t="s">
        <v>1707</v>
      </c>
      <c r="AO329" t="s">
        <v>1708</v>
      </c>
      <c r="AP329">
        <v>186</v>
      </c>
      <c r="AQ329" t="s">
        <v>51</v>
      </c>
      <c r="AR329" t="s">
        <v>51</v>
      </c>
      <c r="AS329">
        <f t="shared" si="75"/>
        <v>2</v>
      </c>
      <c r="AT329">
        <f t="shared" si="76"/>
        <v>239</v>
      </c>
      <c r="AU329">
        <f t="shared" si="77"/>
        <v>252</v>
      </c>
      <c r="AV329">
        <f t="shared" si="78"/>
        <v>252</v>
      </c>
      <c r="AW329">
        <f t="shared" si="79"/>
        <v>240</v>
      </c>
      <c r="AX329">
        <f t="shared" si="80"/>
        <v>201</v>
      </c>
      <c r="AY329">
        <f t="shared" si="81"/>
        <v>175</v>
      </c>
      <c r="AZ329">
        <f t="shared" si="82"/>
        <v>215</v>
      </c>
      <c r="BA329">
        <f t="shared" si="83"/>
        <v>4</v>
      </c>
      <c r="BB329">
        <f t="shared" si="84"/>
        <v>1</v>
      </c>
      <c r="BC329">
        <f t="shared" si="85"/>
        <v>102</v>
      </c>
      <c r="BD329">
        <f t="shared" si="72"/>
        <v>1.0752688172043012E-2</v>
      </c>
      <c r="BE329">
        <f t="shared" si="73"/>
        <v>0.26881720430107525</v>
      </c>
      <c r="BF329">
        <f t="shared" si="74"/>
        <v>0.26881720430107525</v>
      </c>
    </row>
    <row r="330" spans="1:58" x14ac:dyDescent="0.35">
      <c r="A330" t="s">
        <v>466</v>
      </c>
      <c r="B330" s="10" t="s">
        <v>467</v>
      </c>
      <c r="C330" t="s">
        <v>1709</v>
      </c>
      <c r="D330" t="s">
        <v>49</v>
      </c>
      <c r="E330">
        <v>95</v>
      </c>
      <c r="F330" t="s">
        <v>50</v>
      </c>
      <c r="G330">
        <v>12529</v>
      </c>
      <c r="H330">
        <v>95</v>
      </c>
      <c r="I330">
        <v>25</v>
      </c>
      <c r="J330" t="s">
        <v>51</v>
      </c>
      <c r="K330" t="s">
        <v>51</v>
      </c>
      <c r="L330" t="s">
        <v>51</v>
      </c>
      <c r="M330" t="s">
        <v>51</v>
      </c>
      <c r="N330" t="s">
        <v>51</v>
      </c>
      <c r="O330" t="s">
        <v>51</v>
      </c>
      <c r="P330" t="s">
        <v>51</v>
      </c>
      <c r="Q330" t="s">
        <v>51</v>
      </c>
      <c r="R330" t="s">
        <v>51</v>
      </c>
      <c r="S330" t="s">
        <v>51</v>
      </c>
      <c r="T330" t="s">
        <v>51</v>
      </c>
      <c r="U330" t="s">
        <v>51</v>
      </c>
      <c r="V330" t="s">
        <v>51</v>
      </c>
      <c r="W330" t="s">
        <v>51</v>
      </c>
      <c r="X330" t="s">
        <v>1710</v>
      </c>
      <c r="Y330" t="s">
        <v>51</v>
      </c>
      <c r="Z330" t="s">
        <v>51</v>
      </c>
      <c r="AA330" t="s">
        <v>51</v>
      </c>
      <c r="AB330" t="s">
        <v>51</v>
      </c>
      <c r="AC330" t="s">
        <v>1711</v>
      </c>
      <c r="AD330" t="s">
        <v>51</v>
      </c>
      <c r="AE330" t="s">
        <v>51</v>
      </c>
      <c r="AF330" t="s">
        <v>1712</v>
      </c>
      <c r="AG330" t="s">
        <v>1713</v>
      </c>
      <c r="AH330">
        <v>4</v>
      </c>
      <c r="AI330">
        <v>22</v>
      </c>
      <c r="AJ330">
        <v>71</v>
      </c>
      <c r="AK330" t="s">
        <v>51</v>
      </c>
      <c r="AL330" t="s">
        <v>51</v>
      </c>
      <c r="AM330" t="s">
        <v>1714</v>
      </c>
      <c r="AN330" t="s">
        <v>51</v>
      </c>
      <c r="AO330" t="s">
        <v>1715</v>
      </c>
      <c r="AP330">
        <v>281</v>
      </c>
      <c r="AQ330" t="s">
        <v>126</v>
      </c>
      <c r="AR330" t="s">
        <v>255</v>
      </c>
      <c r="AS330">
        <f t="shared" si="75"/>
        <v>4</v>
      </c>
      <c r="AT330">
        <f t="shared" si="76"/>
        <v>4</v>
      </c>
      <c r="AU330">
        <f t="shared" si="77"/>
        <v>10</v>
      </c>
      <c r="AV330">
        <f t="shared" si="78"/>
        <v>4</v>
      </c>
      <c r="AW330">
        <f t="shared" si="79"/>
        <v>4</v>
      </c>
      <c r="AX330">
        <f t="shared" si="80"/>
        <v>4</v>
      </c>
      <c r="AY330">
        <f t="shared" si="81"/>
        <v>4</v>
      </c>
      <c r="AZ330">
        <f t="shared" si="82"/>
        <v>45</v>
      </c>
      <c r="BA330">
        <f t="shared" si="83"/>
        <v>4</v>
      </c>
      <c r="BB330">
        <f t="shared" si="84"/>
        <v>7</v>
      </c>
      <c r="BC330">
        <f t="shared" si="85"/>
        <v>97</v>
      </c>
      <c r="BD330">
        <f t="shared" si="72"/>
        <v>1.4234875444839857E-2</v>
      </c>
      <c r="BE330">
        <f t="shared" si="73"/>
        <v>7.8291814946619215E-2</v>
      </c>
      <c r="BF330">
        <f t="shared" si="74"/>
        <v>0.25266903914590749</v>
      </c>
    </row>
    <row r="331" spans="1:58" hidden="1" x14ac:dyDescent="0.35">
      <c r="A331" t="s">
        <v>436</v>
      </c>
      <c r="B331" s="10" t="s">
        <v>437</v>
      </c>
      <c r="C331" t="s">
        <v>1716</v>
      </c>
      <c r="D331" t="s">
        <v>501</v>
      </c>
      <c r="E331">
        <v>514</v>
      </c>
      <c r="F331" t="s">
        <v>502</v>
      </c>
      <c r="G331">
        <v>12530</v>
      </c>
      <c r="H331">
        <v>514</v>
      </c>
      <c r="I331">
        <v>25</v>
      </c>
      <c r="J331" t="s">
        <v>51</v>
      </c>
      <c r="K331" t="s">
        <v>51</v>
      </c>
      <c r="L331" t="s">
        <v>51</v>
      </c>
      <c r="M331" t="s">
        <v>51</v>
      </c>
      <c r="N331" t="s">
        <v>51</v>
      </c>
      <c r="O331" t="s">
        <v>51</v>
      </c>
      <c r="P331" t="s">
        <v>51</v>
      </c>
      <c r="Q331" t="s">
        <v>51</v>
      </c>
      <c r="R331" t="s">
        <v>51</v>
      </c>
      <c r="S331" t="s">
        <v>51</v>
      </c>
      <c r="T331" t="s">
        <v>51</v>
      </c>
      <c r="U331" t="s">
        <v>51</v>
      </c>
      <c r="V331" t="s">
        <v>51</v>
      </c>
      <c r="W331" t="s">
        <v>51</v>
      </c>
      <c r="X331" t="s">
        <v>51</v>
      </c>
      <c r="Y331" t="s">
        <v>51</v>
      </c>
      <c r="Z331" t="s">
        <v>51</v>
      </c>
      <c r="AA331" t="s">
        <v>51</v>
      </c>
      <c r="AB331" t="s">
        <v>51</v>
      </c>
      <c r="AC331" t="s">
        <v>51</v>
      </c>
      <c r="AD331" t="s">
        <v>51</v>
      </c>
      <c r="AE331" t="s">
        <v>51</v>
      </c>
      <c r="AF331" t="s">
        <v>51</v>
      </c>
      <c r="AG331" t="s">
        <v>1717</v>
      </c>
      <c r="AH331">
        <v>1</v>
      </c>
      <c r="AI331">
        <v>6</v>
      </c>
      <c r="AJ331">
        <v>1</v>
      </c>
      <c r="AK331" t="s">
        <v>51</v>
      </c>
      <c r="AL331" t="s">
        <v>51</v>
      </c>
      <c r="AM331" t="s">
        <v>51</v>
      </c>
      <c r="AN331" t="s">
        <v>51</v>
      </c>
      <c r="AO331" t="s">
        <v>1718</v>
      </c>
      <c r="AP331" t="s">
        <v>51</v>
      </c>
      <c r="AQ331" t="s">
        <v>51</v>
      </c>
      <c r="AR331" t="s">
        <v>51</v>
      </c>
      <c r="AS331">
        <f t="shared" si="75"/>
        <v>4</v>
      </c>
      <c r="AT331">
        <f t="shared" si="76"/>
        <v>4</v>
      </c>
      <c r="AU331">
        <f t="shared" si="77"/>
        <v>4</v>
      </c>
      <c r="AV331">
        <f t="shared" si="78"/>
        <v>4</v>
      </c>
      <c r="AW331">
        <f t="shared" si="79"/>
        <v>4</v>
      </c>
      <c r="AX331">
        <f t="shared" si="80"/>
        <v>4</v>
      </c>
      <c r="AY331">
        <f t="shared" si="81"/>
        <v>4</v>
      </c>
      <c r="AZ331">
        <f t="shared" si="82"/>
        <v>4</v>
      </c>
      <c r="BA331">
        <f t="shared" si="83"/>
        <v>4</v>
      </c>
      <c r="BB331">
        <f t="shared" si="84"/>
        <v>9</v>
      </c>
      <c r="BC331">
        <f t="shared" si="85"/>
        <v>8</v>
      </c>
      <c r="BD331" t="str">
        <f t="shared" si="72"/>
        <v/>
      </c>
      <c r="BE331" t="str">
        <f t="shared" si="73"/>
        <v/>
      </c>
      <c r="BF331" t="str">
        <f t="shared" si="74"/>
        <v/>
      </c>
    </row>
    <row r="332" spans="1:58" hidden="1" x14ac:dyDescent="0.35">
      <c r="A332" t="s">
        <v>164</v>
      </c>
      <c r="B332" s="10" t="s">
        <v>165</v>
      </c>
      <c r="C332" t="s">
        <v>1719</v>
      </c>
      <c r="D332" t="s">
        <v>464</v>
      </c>
      <c r="E332">
        <v>635</v>
      </c>
      <c r="F332" t="s">
        <v>90</v>
      </c>
      <c r="G332">
        <v>12531</v>
      </c>
      <c r="H332">
        <v>635</v>
      </c>
      <c r="I332">
        <v>25</v>
      </c>
      <c r="J332" t="s">
        <v>51</v>
      </c>
      <c r="K332" t="s">
        <v>51</v>
      </c>
      <c r="L332" t="s">
        <v>51</v>
      </c>
      <c r="M332" t="s">
        <v>51</v>
      </c>
      <c r="N332" t="s">
        <v>51</v>
      </c>
      <c r="O332" t="s">
        <v>51</v>
      </c>
      <c r="P332" t="s">
        <v>51</v>
      </c>
      <c r="Q332" t="s">
        <v>51</v>
      </c>
      <c r="R332" t="s">
        <v>51</v>
      </c>
      <c r="S332" t="s">
        <v>51</v>
      </c>
      <c r="T332" t="s">
        <v>51</v>
      </c>
      <c r="U332" t="s">
        <v>51</v>
      </c>
      <c r="V332" t="s">
        <v>51</v>
      </c>
      <c r="W332" t="s">
        <v>51</v>
      </c>
      <c r="X332" t="s">
        <v>51</v>
      </c>
      <c r="Y332" t="s">
        <v>51</v>
      </c>
      <c r="Z332" t="s">
        <v>51</v>
      </c>
      <c r="AA332" t="s">
        <v>51</v>
      </c>
      <c r="AB332" t="s">
        <v>51</v>
      </c>
      <c r="AC332" t="s">
        <v>51</v>
      </c>
      <c r="AD332" t="s">
        <v>51</v>
      </c>
      <c r="AE332" t="s">
        <v>51</v>
      </c>
      <c r="AF332" t="s">
        <v>51</v>
      </c>
      <c r="AG332" t="s">
        <v>51</v>
      </c>
      <c r="AH332" t="s">
        <v>51</v>
      </c>
      <c r="AI332" t="s">
        <v>51</v>
      </c>
      <c r="AJ332" t="s">
        <v>51</v>
      </c>
      <c r="AK332" t="s">
        <v>51</v>
      </c>
      <c r="AL332" t="s">
        <v>51</v>
      </c>
      <c r="AM332" t="s">
        <v>51</v>
      </c>
      <c r="AN332" t="s">
        <v>51</v>
      </c>
      <c r="AO332" t="s">
        <v>51</v>
      </c>
      <c r="AP332" t="s">
        <v>51</v>
      </c>
      <c r="AQ332" t="s">
        <v>51</v>
      </c>
      <c r="AR332" t="s">
        <v>51</v>
      </c>
      <c r="AS332">
        <f t="shared" si="75"/>
        <v>4</v>
      </c>
      <c r="AT332">
        <f t="shared" si="76"/>
        <v>4</v>
      </c>
      <c r="AU332">
        <f t="shared" si="77"/>
        <v>4</v>
      </c>
      <c r="AV332">
        <f t="shared" si="78"/>
        <v>4</v>
      </c>
      <c r="AW332">
        <f t="shared" si="79"/>
        <v>4</v>
      </c>
      <c r="AX332">
        <f t="shared" si="80"/>
        <v>4</v>
      </c>
      <c r="AY332">
        <f t="shared" si="81"/>
        <v>4</v>
      </c>
      <c r="AZ332">
        <f t="shared" si="82"/>
        <v>4</v>
      </c>
      <c r="BA332">
        <f t="shared" si="83"/>
        <v>4</v>
      </c>
      <c r="BB332">
        <f t="shared" si="84"/>
        <v>9</v>
      </c>
      <c r="BC332">
        <f t="shared" si="85"/>
        <v>0</v>
      </c>
      <c r="BD332" t="str">
        <f t="shared" si="72"/>
        <v/>
      </c>
      <c r="BE332" t="str">
        <f t="shared" si="73"/>
        <v/>
      </c>
      <c r="BF332" t="str">
        <f t="shared" si="74"/>
        <v/>
      </c>
    </row>
    <row r="333" spans="1:58" hidden="1" x14ac:dyDescent="0.35">
      <c r="A333" t="s">
        <v>164</v>
      </c>
      <c r="B333" s="10" t="s">
        <v>165</v>
      </c>
      <c r="C333" t="s">
        <v>1720</v>
      </c>
      <c r="D333" t="s">
        <v>501</v>
      </c>
      <c r="E333">
        <v>2069</v>
      </c>
      <c r="F333" t="s">
        <v>502</v>
      </c>
      <c r="G333">
        <v>12532</v>
      </c>
      <c r="H333">
        <v>2069</v>
      </c>
      <c r="I333">
        <v>25</v>
      </c>
      <c r="J333" t="s">
        <v>51</v>
      </c>
      <c r="K333" t="s">
        <v>51</v>
      </c>
      <c r="L333" t="s">
        <v>51</v>
      </c>
      <c r="M333" t="s">
        <v>51</v>
      </c>
      <c r="N333" t="s">
        <v>51</v>
      </c>
      <c r="O333" t="s">
        <v>51</v>
      </c>
      <c r="P333" t="s">
        <v>51</v>
      </c>
      <c r="Q333" t="s">
        <v>51</v>
      </c>
      <c r="R333" t="s">
        <v>51</v>
      </c>
      <c r="S333" t="s">
        <v>51</v>
      </c>
      <c r="T333" t="s">
        <v>51</v>
      </c>
      <c r="U333" t="s">
        <v>51</v>
      </c>
      <c r="V333" t="s">
        <v>51</v>
      </c>
      <c r="W333" t="s">
        <v>51</v>
      </c>
      <c r="X333" t="s">
        <v>51</v>
      </c>
      <c r="Y333" t="s">
        <v>51</v>
      </c>
      <c r="Z333" t="s">
        <v>51</v>
      </c>
      <c r="AA333" t="s">
        <v>51</v>
      </c>
      <c r="AB333" t="s">
        <v>51</v>
      </c>
      <c r="AC333" t="s">
        <v>51</v>
      </c>
      <c r="AD333" t="s">
        <v>51</v>
      </c>
      <c r="AE333" t="s">
        <v>51</v>
      </c>
      <c r="AF333" t="s">
        <v>51</v>
      </c>
      <c r="AG333" t="s">
        <v>51</v>
      </c>
      <c r="AH333" t="s">
        <v>51</v>
      </c>
      <c r="AI333" t="s">
        <v>51</v>
      </c>
      <c r="AJ333" t="s">
        <v>51</v>
      </c>
      <c r="AK333" t="s">
        <v>51</v>
      </c>
      <c r="AL333" t="s">
        <v>51</v>
      </c>
      <c r="AM333" t="s">
        <v>51</v>
      </c>
      <c r="AN333" t="s">
        <v>51</v>
      </c>
      <c r="AO333" t="s">
        <v>51</v>
      </c>
      <c r="AP333" t="s">
        <v>51</v>
      </c>
      <c r="AQ333" t="s">
        <v>51</v>
      </c>
      <c r="AR333" t="s">
        <v>51</v>
      </c>
      <c r="AS333">
        <f t="shared" si="75"/>
        <v>4</v>
      </c>
      <c r="AT333">
        <f t="shared" si="76"/>
        <v>4</v>
      </c>
      <c r="AU333">
        <f t="shared" si="77"/>
        <v>4</v>
      </c>
      <c r="AV333">
        <f t="shared" si="78"/>
        <v>4</v>
      </c>
      <c r="AW333">
        <f t="shared" si="79"/>
        <v>4</v>
      </c>
      <c r="AX333">
        <f t="shared" si="80"/>
        <v>4</v>
      </c>
      <c r="AY333">
        <f t="shared" si="81"/>
        <v>4</v>
      </c>
      <c r="AZ333">
        <f t="shared" si="82"/>
        <v>4</v>
      </c>
      <c r="BA333">
        <f t="shared" si="83"/>
        <v>4</v>
      </c>
      <c r="BB333">
        <f t="shared" si="84"/>
        <v>9</v>
      </c>
      <c r="BC333">
        <f t="shared" si="85"/>
        <v>0</v>
      </c>
      <c r="BD333" t="str">
        <f t="shared" si="72"/>
        <v/>
      </c>
      <c r="BE333" t="str">
        <f t="shared" si="73"/>
        <v/>
      </c>
      <c r="BF333" t="str">
        <f t="shared" si="74"/>
        <v/>
      </c>
    </row>
    <row r="334" spans="1:58" hidden="1" x14ac:dyDescent="0.35">
      <c r="A334" t="s">
        <v>823</v>
      </c>
      <c r="B334" s="10" t="s">
        <v>824</v>
      </c>
      <c r="C334" t="s">
        <v>1721</v>
      </c>
      <c r="D334" t="s">
        <v>49</v>
      </c>
      <c r="E334">
        <v>801</v>
      </c>
      <c r="F334" t="s">
        <v>50</v>
      </c>
      <c r="G334">
        <v>12533</v>
      </c>
      <c r="H334">
        <v>801</v>
      </c>
      <c r="I334">
        <v>25</v>
      </c>
      <c r="J334" t="s">
        <v>51</v>
      </c>
      <c r="K334" t="s">
        <v>51</v>
      </c>
      <c r="L334" t="s">
        <v>51</v>
      </c>
      <c r="M334" t="s">
        <v>51</v>
      </c>
      <c r="N334" t="s">
        <v>51</v>
      </c>
      <c r="O334" t="s">
        <v>51</v>
      </c>
      <c r="P334" t="s">
        <v>51</v>
      </c>
      <c r="Q334" t="s">
        <v>51</v>
      </c>
      <c r="R334" t="s">
        <v>51</v>
      </c>
      <c r="S334" t="s">
        <v>51</v>
      </c>
      <c r="T334" t="s">
        <v>51</v>
      </c>
      <c r="U334" t="s">
        <v>51</v>
      </c>
      <c r="V334" t="s">
        <v>51</v>
      </c>
      <c r="W334" t="s">
        <v>51</v>
      </c>
      <c r="X334" t="s">
        <v>51</v>
      </c>
      <c r="Y334" t="s">
        <v>51</v>
      </c>
      <c r="Z334" t="s">
        <v>51</v>
      </c>
      <c r="AA334" t="s">
        <v>51</v>
      </c>
      <c r="AB334" t="s">
        <v>51</v>
      </c>
      <c r="AC334" t="s">
        <v>51</v>
      </c>
      <c r="AD334" t="s">
        <v>51</v>
      </c>
      <c r="AE334" t="s">
        <v>51</v>
      </c>
      <c r="AF334" t="s">
        <v>51</v>
      </c>
      <c r="AG334" t="s">
        <v>51</v>
      </c>
      <c r="AH334">
        <v>0</v>
      </c>
      <c r="AI334">
        <v>23</v>
      </c>
      <c r="AJ334">
        <v>52</v>
      </c>
      <c r="AK334" t="s">
        <v>1722</v>
      </c>
      <c r="AL334" t="s">
        <v>51</v>
      </c>
      <c r="AM334" t="s">
        <v>1723</v>
      </c>
      <c r="AN334" t="s">
        <v>51</v>
      </c>
      <c r="AO334" t="s">
        <v>1724</v>
      </c>
      <c r="AP334">
        <v>92</v>
      </c>
      <c r="AQ334" t="s">
        <v>1725</v>
      </c>
      <c r="AR334" t="s">
        <v>119</v>
      </c>
      <c r="AS334">
        <f t="shared" si="75"/>
        <v>4</v>
      </c>
      <c r="AT334">
        <f t="shared" si="76"/>
        <v>4</v>
      </c>
      <c r="AU334">
        <f t="shared" si="77"/>
        <v>4</v>
      </c>
      <c r="AV334">
        <f t="shared" si="78"/>
        <v>4</v>
      </c>
      <c r="AW334">
        <f t="shared" si="79"/>
        <v>4</v>
      </c>
      <c r="AX334">
        <f t="shared" si="80"/>
        <v>4</v>
      </c>
      <c r="AY334">
        <f t="shared" si="81"/>
        <v>4</v>
      </c>
      <c r="AZ334">
        <f t="shared" si="82"/>
        <v>4</v>
      </c>
      <c r="BA334">
        <f t="shared" si="83"/>
        <v>4</v>
      </c>
      <c r="BB334">
        <f t="shared" si="84"/>
        <v>9</v>
      </c>
      <c r="BC334">
        <f t="shared" si="85"/>
        <v>75</v>
      </c>
      <c r="BD334">
        <f t="shared" si="72"/>
        <v>0</v>
      </c>
      <c r="BE334">
        <f t="shared" si="73"/>
        <v>0.25</v>
      </c>
      <c r="BF334">
        <f t="shared" si="74"/>
        <v>0.56521739130434778</v>
      </c>
    </row>
    <row r="335" spans="1:58" x14ac:dyDescent="0.35">
      <c r="A335" t="s">
        <v>1258</v>
      </c>
      <c r="B335" s="10" t="s">
        <v>1259</v>
      </c>
      <c r="C335" t="s">
        <v>1726</v>
      </c>
      <c r="D335" t="s">
        <v>85</v>
      </c>
      <c r="E335">
        <v>455</v>
      </c>
      <c r="F335" t="s">
        <v>90</v>
      </c>
      <c r="G335">
        <v>12534</v>
      </c>
      <c r="H335">
        <v>455</v>
      </c>
      <c r="I335">
        <v>25</v>
      </c>
      <c r="J335" t="s">
        <v>51</v>
      </c>
      <c r="K335" t="s">
        <v>51</v>
      </c>
      <c r="L335" t="s">
        <v>51</v>
      </c>
      <c r="M335" t="s">
        <v>51</v>
      </c>
      <c r="N335" t="s">
        <v>51</v>
      </c>
      <c r="O335" t="s">
        <v>51</v>
      </c>
      <c r="P335" t="s">
        <v>51</v>
      </c>
      <c r="Q335" t="s">
        <v>51</v>
      </c>
      <c r="R335" t="s">
        <v>51</v>
      </c>
      <c r="S335" t="s">
        <v>51</v>
      </c>
      <c r="T335" t="s">
        <v>51</v>
      </c>
      <c r="U335" t="s">
        <v>51</v>
      </c>
      <c r="V335" t="s">
        <v>51</v>
      </c>
      <c r="W335" t="s">
        <v>51</v>
      </c>
      <c r="X335" t="s">
        <v>51</v>
      </c>
      <c r="Y335" t="s">
        <v>51</v>
      </c>
      <c r="Z335" t="s">
        <v>1727</v>
      </c>
      <c r="AA335" t="s">
        <v>1728</v>
      </c>
      <c r="AB335" t="s">
        <v>1729</v>
      </c>
      <c r="AC335" t="s">
        <v>51</v>
      </c>
      <c r="AD335" t="s">
        <v>51</v>
      </c>
      <c r="AE335" t="s">
        <v>51</v>
      </c>
      <c r="AF335" t="s">
        <v>51</v>
      </c>
      <c r="AG335" t="s">
        <v>1730</v>
      </c>
      <c r="AH335" t="s">
        <v>51</v>
      </c>
      <c r="AI335">
        <v>2</v>
      </c>
      <c r="AJ335">
        <v>1</v>
      </c>
      <c r="AK335" t="s">
        <v>1731</v>
      </c>
      <c r="AL335" t="s">
        <v>51</v>
      </c>
      <c r="AM335" t="s">
        <v>1732</v>
      </c>
      <c r="AN335" t="s">
        <v>51</v>
      </c>
      <c r="AO335" t="s">
        <v>1733</v>
      </c>
      <c r="AP335">
        <v>117</v>
      </c>
      <c r="AQ335" t="s">
        <v>1734</v>
      </c>
      <c r="AR335" t="s">
        <v>51</v>
      </c>
      <c r="AS335">
        <f t="shared" si="75"/>
        <v>4</v>
      </c>
      <c r="AT335">
        <f t="shared" si="76"/>
        <v>4</v>
      </c>
      <c r="AU335">
        <f t="shared" si="77"/>
        <v>4</v>
      </c>
      <c r="AV335">
        <f t="shared" si="78"/>
        <v>4</v>
      </c>
      <c r="AW335">
        <f t="shared" si="79"/>
        <v>28</v>
      </c>
      <c r="AX335">
        <f t="shared" si="80"/>
        <v>84</v>
      </c>
      <c r="AY335">
        <f t="shared" si="81"/>
        <v>137</v>
      </c>
      <c r="AZ335">
        <f t="shared" si="82"/>
        <v>4</v>
      </c>
      <c r="BA335">
        <f t="shared" si="83"/>
        <v>4</v>
      </c>
      <c r="BB335">
        <f t="shared" si="84"/>
        <v>6</v>
      </c>
      <c r="BC335">
        <f t="shared" si="85"/>
        <v>3</v>
      </c>
      <c r="BD335" t="str">
        <f t="shared" si="72"/>
        <v/>
      </c>
      <c r="BE335">
        <f t="shared" si="73"/>
        <v>1.7094017094017096E-2</v>
      </c>
      <c r="BF335">
        <f t="shared" si="74"/>
        <v>8.5470085470085479E-3</v>
      </c>
    </row>
    <row r="336" spans="1:58" x14ac:dyDescent="0.35">
      <c r="A336" t="s">
        <v>626</v>
      </c>
      <c r="B336" s="10" t="s">
        <v>627</v>
      </c>
      <c r="C336" t="s">
        <v>1735</v>
      </c>
      <c r="D336" t="s">
        <v>85</v>
      </c>
      <c r="E336">
        <v>360</v>
      </c>
      <c r="F336" t="s">
        <v>90</v>
      </c>
      <c r="G336">
        <v>12535</v>
      </c>
      <c r="H336">
        <v>360</v>
      </c>
      <c r="I336">
        <v>25</v>
      </c>
      <c r="J336" t="s">
        <v>51</v>
      </c>
      <c r="K336" t="s">
        <v>51</v>
      </c>
      <c r="L336" t="s">
        <v>51</v>
      </c>
      <c r="M336" t="s">
        <v>51</v>
      </c>
      <c r="N336" t="s">
        <v>51</v>
      </c>
      <c r="O336" t="s">
        <v>51</v>
      </c>
      <c r="P336" t="s">
        <v>51</v>
      </c>
      <c r="Q336" t="s">
        <v>51</v>
      </c>
      <c r="R336" t="s">
        <v>51</v>
      </c>
      <c r="S336" t="s">
        <v>51</v>
      </c>
      <c r="T336" t="s">
        <v>51</v>
      </c>
      <c r="U336" t="s">
        <v>51</v>
      </c>
      <c r="V336" t="s">
        <v>51</v>
      </c>
      <c r="W336" t="s">
        <v>51</v>
      </c>
      <c r="X336" t="s">
        <v>1736</v>
      </c>
      <c r="Y336" t="s">
        <v>1737</v>
      </c>
      <c r="Z336" t="s">
        <v>1738</v>
      </c>
      <c r="AA336" t="s">
        <v>1739</v>
      </c>
      <c r="AB336" t="s">
        <v>1740</v>
      </c>
      <c r="AC336" t="s">
        <v>1741</v>
      </c>
      <c r="AD336" t="s">
        <v>51</v>
      </c>
      <c r="AE336" t="s">
        <v>1740</v>
      </c>
      <c r="AF336" t="s">
        <v>1742</v>
      </c>
      <c r="AG336" t="s">
        <v>1743</v>
      </c>
      <c r="AH336">
        <v>0</v>
      </c>
      <c r="AI336">
        <v>2</v>
      </c>
      <c r="AJ336">
        <v>2</v>
      </c>
      <c r="AK336" t="s">
        <v>51</v>
      </c>
      <c r="AL336" t="s">
        <v>51</v>
      </c>
      <c r="AM336" t="s">
        <v>1744</v>
      </c>
      <c r="AN336" t="s">
        <v>51</v>
      </c>
      <c r="AO336" t="s">
        <v>1745</v>
      </c>
      <c r="AP336">
        <v>31</v>
      </c>
      <c r="AQ336" t="s">
        <v>1651</v>
      </c>
      <c r="AR336" t="s">
        <v>83</v>
      </c>
      <c r="AS336">
        <f t="shared" si="75"/>
        <v>4</v>
      </c>
      <c r="AT336">
        <f t="shared" si="76"/>
        <v>4</v>
      </c>
      <c r="AU336">
        <f t="shared" si="77"/>
        <v>36</v>
      </c>
      <c r="AV336">
        <f t="shared" si="78"/>
        <v>18</v>
      </c>
      <c r="AW336">
        <f t="shared" si="79"/>
        <v>74</v>
      </c>
      <c r="AX336">
        <f t="shared" si="80"/>
        <v>31</v>
      </c>
      <c r="AY336">
        <f t="shared" si="81"/>
        <v>18</v>
      </c>
      <c r="AZ336">
        <f t="shared" si="82"/>
        <v>55</v>
      </c>
      <c r="BA336">
        <f t="shared" si="83"/>
        <v>4</v>
      </c>
      <c r="BB336">
        <f t="shared" si="84"/>
        <v>3</v>
      </c>
      <c r="BC336">
        <f t="shared" si="85"/>
        <v>4</v>
      </c>
      <c r="BD336">
        <f t="shared" si="72"/>
        <v>0</v>
      </c>
      <c r="BE336">
        <f t="shared" si="73"/>
        <v>6.4516129032258063E-2</v>
      </c>
      <c r="BF336">
        <f t="shared" si="74"/>
        <v>6.4516129032258063E-2</v>
      </c>
    </row>
    <row r="337" spans="1:58" hidden="1" x14ac:dyDescent="0.35">
      <c r="A337" t="s">
        <v>412</v>
      </c>
      <c r="B337" s="10" t="s">
        <v>413</v>
      </c>
      <c r="C337" t="s">
        <v>1746</v>
      </c>
      <c r="D337" t="s">
        <v>464</v>
      </c>
      <c r="E337">
        <v>1060</v>
      </c>
      <c r="F337" t="s">
        <v>86</v>
      </c>
      <c r="G337">
        <v>12536</v>
      </c>
      <c r="H337">
        <v>1060</v>
      </c>
      <c r="I337">
        <v>25</v>
      </c>
      <c r="J337" t="s">
        <v>51</v>
      </c>
      <c r="K337" t="s">
        <v>51</v>
      </c>
      <c r="L337" t="s">
        <v>51</v>
      </c>
      <c r="M337" t="s">
        <v>51</v>
      </c>
      <c r="N337" t="s">
        <v>51</v>
      </c>
      <c r="O337" t="s">
        <v>51</v>
      </c>
      <c r="P337" t="s">
        <v>51</v>
      </c>
      <c r="Q337" t="s">
        <v>51</v>
      </c>
      <c r="R337" t="s">
        <v>51</v>
      </c>
      <c r="S337" t="s">
        <v>51</v>
      </c>
      <c r="T337" t="s">
        <v>51</v>
      </c>
      <c r="U337" t="s">
        <v>51</v>
      </c>
      <c r="V337" t="s">
        <v>51</v>
      </c>
      <c r="W337" t="s">
        <v>51</v>
      </c>
      <c r="X337" t="s">
        <v>51</v>
      </c>
      <c r="Y337" t="s">
        <v>51</v>
      </c>
      <c r="Z337" t="s">
        <v>51</v>
      </c>
      <c r="AA337" t="s">
        <v>51</v>
      </c>
      <c r="AB337" t="s">
        <v>51</v>
      </c>
      <c r="AC337" t="s">
        <v>51</v>
      </c>
      <c r="AD337" t="s">
        <v>51</v>
      </c>
      <c r="AE337" t="s">
        <v>51</v>
      </c>
      <c r="AF337" t="s">
        <v>51</v>
      </c>
      <c r="AG337" t="s">
        <v>51</v>
      </c>
      <c r="AH337" t="s">
        <v>51</v>
      </c>
      <c r="AI337" t="s">
        <v>51</v>
      </c>
      <c r="AJ337" t="s">
        <v>51</v>
      </c>
      <c r="AK337" t="s">
        <v>51</v>
      </c>
      <c r="AL337" t="s">
        <v>51</v>
      </c>
      <c r="AM337" t="s">
        <v>51</v>
      </c>
      <c r="AN337" t="s">
        <v>51</v>
      </c>
      <c r="AO337" t="s">
        <v>51</v>
      </c>
      <c r="AP337" t="s">
        <v>51</v>
      </c>
      <c r="AQ337" t="s">
        <v>51</v>
      </c>
      <c r="AR337" t="s">
        <v>51</v>
      </c>
      <c r="AS337">
        <f t="shared" si="75"/>
        <v>4</v>
      </c>
      <c r="AT337">
        <f t="shared" si="76"/>
        <v>4</v>
      </c>
      <c r="AU337">
        <f t="shared" si="77"/>
        <v>4</v>
      </c>
      <c r="AV337">
        <f t="shared" si="78"/>
        <v>4</v>
      </c>
      <c r="AW337">
        <f t="shared" si="79"/>
        <v>4</v>
      </c>
      <c r="AX337">
        <f t="shared" si="80"/>
        <v>4</v>
      </c>
      <c r="AY337">
        <f t="shared" si="81"/>
        <v>4</v>
      </c>
      <c r="AZ337">
        <f t="shared" si="82"/>
        <v>4</v>
      </c>
      <c r="BA337">
        <f t="shared" si="83"/>
        <v>4</v>
      </c>
      <c r="BB337">
        <f t="shared" si="84"/>
        <v>9</v>
      </c>
      <c r="BC337">
        <f t="shared" si="85"/>
        <v>0</v>
      </c>
      <c r="BD337" t="str">
        <f t="shared" si="72"/>
        <v/>
      </c>
      <c r="BE337" t="str">
        <f t="shared" si="73"/>
        <v/>
      </c>
      <c r="BF337" t="str">
        <f t="shared" si="74"/>
        <v/>
      </c>
    </row>
    <row r="338" spans="1:58" hidden="1" x14ac:dyDescent="0.35">
      <c r="A338" t="s">
        <v>466</v>
      </c>
      <c r="B338" s="10" t="s">
        <v>467</v>
      </c>
      <c r="C338" t="s">
        <v>1747</v>
      </c>
      <c r="D338" t="s">
        <v>85</v>
      </c>
      <c r="E338">
        <v>1018</v>
      </c>
      <c r="F338" t="s">
        <v>86</v>
      </c>
      <c r="G338">
        <v>12537</v>
      </c>
      <c r="H338">
        <v>1018</v>
      </c>
      <c r="I338">
        <v>25</v>
      </c>
      <c r="J338" t="s">
        <v>51</v>
      </c>
      <c r="K338" t="s">
        <v>51</v>
      </c>
      <c r="L338" t="s">
        <v>51</v>
      </c>
      <c r="M338" t="s">
        <v>51</v>
      </c>
      <c r="N338" t="s">
        <v>51</v>
      </c>
      <c r="O338" t="s">
        <v>51</v>
      </c>
      <c r="P338" t="s">
        <v>51</v>
      </c>
      <c r="Q338" t="s">
        <v>51</v>
      </c>
      <c r="R338" t="s">
        <v>51</v>
      </c>
      <c r="S338" t="s">
        <v>51</v>
      </c>
      <c r="T338" t="s">
        <v>51</v>
      </c>
      <c r="U338" t="s">
        <v>51</v>
      </c>
      <c r="V338" t="s">
        <v>51</v>
      </c>
      <c r="W338" t="s">
        <v>51</v>
      </c>
      <c r="X338" t="s">
        <v>51</v>
      </c>
      <c r="Y338" t="s">
        <v>51</v>
      </c>
      <c r="Z338" t="s">
        <v>51</v>
      </c>
      <c r="AA338" t="s">
        <v>51</v>
      </c>
      <c r="AB338" t="s">
        <v>51</v>
      </c>
      <c r="AC338" t="s">
        <v>51</v>
      </c>
      <c r="AD338" t="s">
        <v>51</v>
      </c>
      <c r="AE338" t="s">
        <v>51</v>
      </c>
      <c r="AF338" t="s">
        <v>51</v>
      </c>
      <c r="AG338" t="s">
        <v>51</v>
      </c>
      <c r="AH338" t="s">
        <v>51</v>
      </c>
      <c r="AI338" t="s">
        <v>51</v>
      </c>
      <c r="AJ338" t="s">
        <v>51</v>
      </c>
      <c r="AK338" t="s">
        <v>51</v>
      </c>
      <c r="AL338" t="s">
        <v>51</v>
      </c>
      <c r="AM338" t="s">
        <v>51</v>
      </c>
      <c r="AN338" t="s">
        <v>51</v>
      </c>
      <c r="AO338" t="s">
        <v>51</v>
      </c>
      <c r="AP338" t="s">
        <v>51</v>
      </c>
      <c r="AQ338" t="s">
        <v>51</v>
      </c>
      <c r="AR338" t="s">
        <v>51</v>
      </c>
      <c r="AS338">
        <f t="shared" si="75"/>
        <v>4</v>
      </c>
      <c r="AT338">
        <f t="shared" si="76"/>
        <v>4</v>
      </c>
      <c r="AU338">
        <f t="shared" si="77"/>
        <v>4</v>
      </c>
      <c r="AV338">
        <f t="shared" si="78"/>
        <v>4</v>
      </c>
      <c r="AW338">
        <f t="shared" si="79"/>
        <v>4</v>
      </c>
      <c r="AX338">
        <f t="shared" si="80"/>
        <v>4</v>
      </c>
      <c r="AY338">
        <f t="shared" si="81"/>
        <v>4</v>
      </c>
      <c r="AZ338">
        <f t="shared" si="82"/>
        <v>4</v>
      </c>
      <c r="BA338">
        <f t="shared" si="83"/>
        <v>4</v>
      </c>
      <c r="BB338">
        <f t="shared" si="84"/>
        <v>9</v>
      </c>
      <c r="BC338">
        <f t="shared" si="85"/>
        <v>0</v>
      </c>
      <c r="BD338" t="str">
        <f t="shared" si="72"/>
        <v/>
      </c>
      <c r="BE338" t="str">
        <f t="shared" si="73"/>
        <v/>
      </c>
      <c r="BF338" t="str">
        <f t="shared" si="74"/>
        <v/>
      </c>
    </row>
    <row r="339" spans="1:58" hidden="1" x14ac:dyDescent="0.35">
      <c r="A339" t="s">
        <v>436</v>
      </c>
      <c r="B339" s="10" t="s">
        <v>437</v>
      </c>
      <c r="C339" t="s">
        <v>1748</v>
      </c>
      <c r="D339" t="s">
        <v>501</v>
      </c>
      <c r="E339">
        <v>1016</v>
      </c>
      <c r="F339" t="s">
        <v>86</v>
      </c>
      <c r="G339">
        <v>12538</v>
      </c>
      <c r="H339">
        <v>1016</v>
      </c>
      <c r="I339">
        <v>25</v>
      </c>
      <c r="J339" t="s">
        <v>51</v>
      </c>
      <c r="K339" t="s">
        <v>51</v>
      </c>
      <c r="L339" t="s">
        <v>51</v>
      </c>
      <c r="M339" t="s">
        <v>51</v>
      </c>
      <c r="N339" t="s">
        <v>51</v>
      </c>
      <c r="O339" t="s">
        <v>51</v>
      </c>
      <c r="P339" t="s">
        <v>51</v>
      </c>
      <c r="Q339" t="s">
        <v>51</v>
      </c>
      <c r="R339" t="s">
        <v>51</v>
      </c>
      <c r="S339" t="s">
        <v>51</v>
      </c>
      <c r="T339" t="s">
        <v>51</v>
      </c>
      <c r="U339" t="s">
        <v>51</v>
      </c>
      <c r="V339" t="s">
        <v>51</v>
      </c>
      <c r="W339" t="s">
        <v>51</v>
      </c>
      <c r="X339" t="s">
        <v>51</v>
      </c>
      <c r="Y339" t="s">
        <v>51</v>
      </c>
      <c r="Z339" t="s">
        <v>51</v>
      </c>
      <c r="AA339" t="s">
        <v>51</v>
      </c>
      <c r="AB339" t="s">
        <v>51</v>
      </c>
      <c r="AC339" t="s">
        <v>51</v>
      </c>
      <c r="AD339" t="s">
        <v>51</v>
      </c>
      <c r="AE339" t="s">
        <v>51</v>
      </c>
      <c r="AF339" t="s">
        <v>51</v>
      </c>
      <c r="AG339" t="s">
        <v>51</v>
      </c>
      <c r="AH339" t="s">
        <v>51</v>
      </c>
      <c r="AI339" t="s">
        <v>51</v>
      </c>
      <c r="AJ339" t="s">
        <v>51</v>
      </c>
      <c r="AK339" t="s">
        <v>51</v>
      </c>
      <c r="AL339" t="s">
        <v>51</v>
      </c>
      <c r="AM339" t="s">
        <v>51</v>
      </c>
      <c r="AN339" t="s">
        <v>51</v>
      </c>
      <c r="AO339" t="s">
        <v>51</v>
      </c>
      <c r="AP339" t="s">
        <v>51</v>
      </c>
      <c r="AQ339" t="s">
        <v>51</v>
      </c>
      <c r="AR339" t="s">
        <v>51</v>
      </c>
      <c r="AS339">
        <f t="shared" si="75"/>
        <v>4</v>
      </c>
      <c r="AT339">
        <f t="shared" si="76"/>
        <v>4</v>
      </c>
      <c r="AU339">
        <f t="shared" si="77"/>
        <v>4</v>
      </c>
      <c r="AV339">
        <f t="shared" si="78"/>
        <v>4</v>
      </c>
      <c r="AW339">
        <f t="shared" si="79"/>
        <v>4</v>
      </c>
      <c r="AX339">
        <f t="shared" si="80"/>
        <v>4</v>
      </c>
      <c r="AY339">
        <f t="shared" si="81"/>
        <v>4</v>
      </c>
      <c r="AZ339">
        <f t="shared" si="82"/>
        <v>4</v>
      </c>
      <c r="BA339">
        <f t="shared" si="83"/>
        <v>4</v>
      </c>
      <c r="BB339">
        <f t="shared" si="84"/>
        <v>9</v>
      </c>
      <c r="BC339">
        <f t="shared" si="85"/>
        <v>0</v>
      </c>
      <c r="BD339" t="str">
        <f t="shared" si="72"/>
        <v/>
      </c>
      <c r="BE339" t="str">
        <f t="shared" si="73"/>
        <v/>
      </c>
      <c r="BF339" t="str">
        <f t="shared" si="74"/>
        <v/>
      </c>
    </row>
    <row r="340" spans="1:58" hidden="1" x14ac:dyDescent="0.35">
      <c r="A340" t="s">
        <v>427</v>
      </c>
      <c r="B340" s="10" t="s">
        <v>428</v>
      </c>
      <c r="C340" t="s">
        <v>1749</v>
      </c>
      <c r="D340" t="s">
        <v>464</v>
      </c>
      <c r="E340">
        <v>838</v>
      </c>
      <c r="F340" t="s">
        <v>86</v>
      </c>
      <c r="G340">
        <v>12539</v>
      </c>
      <c r="H340">
        <v>838</v>
      </c>
      <c r="I340">
        <v>25</v>
      </c>
      <c r="J340" t="s">
        <v>51</v>
      </c>
      <c r="K340" t="s">
        <v>51</v>
      </c>
      <c r="L340" t="s">
        <v>51</v>
      </c>
      <c r="M340" t="s">
        <v>51</v>
      </c>
      <c r="N340" t="s">
        <v>51</v>
      </c>
      <c r="O340" t="s">
        <v>51</v>
      </c>
      <c r="P340" t="s">
        <v>51</v>
      </c>
      <c r="Q340" t="s">
        <v>51</v>
      </c>
      <c r="R340" t="s">
        <v>51</v>
      </c>
      <c r="S340" t="s">
        <v>51</v>
      </c>
      <c r="T340" t="s">
        <v>51</v>
      </c>
      <c r="U340" t="s">
        <v>51</v>
      </c>
      <c r="V340" t="s">
        <v>51</v>
      </c>
      <c r="W340" t="s">
        <v>51</v>
      </c>
      <c r="X340" t="s">
        <v>51</v>
      </c>
      <c r="Y340" t="s">
        <v>51</v>
      </c>
      <c r="Z340" t="s">
        <v>51</v>
      </c>
      <c r="AA340" t="s">
        <v>51</v>
      </c>
      <c r="AB340" t="s">
        <v>51</v>
      </c>
      <c r="AC340" t="s">
        <v>51</v>
      </c>
      <c r="AD340" t="s">
        <v>51</v>
      </c>
      <c r="AE340" t="s">
        <v>51</v>
      </c>
      <c r="AF340" t="s">
        <v>51</v>
      </c>
      <c r="AG340" t="s">
        <v>51</v>
      </c>
      <c r="AH340" t="s">
        <v>51</v>
      </c>
      <c r="AI340" t="s">
        <v>51</v>
      </c>
      <c r="AJ340" t="s">
        <v>51</v>
      </c>
      <c r="AK340" t="s">
        <v>51</v>
      </c>
      <c r="AL340" t="s">
        <v>51</v>
      </c>
      <c r="AM340" t="s">
        <v>51</v>
      </c>
      <c r="AN340" t="s">
        <v>51</v>
      </c>
      <c r="AO340" t="s">
        <v>51</v>
      </c>
      <c r="AP340" t="s">
        <v>51</v>
      </c>
      <c r="AQ340" t="s">
        <v>51</v>
      </c>
      <c r="AR340" t="s">
        <v>51</v>
      </c>
      <c r="AS340">
        <f t="shared" si="75"/>
        <v>4</v>
      </c>
      <c r="AT340">
        <f t="shared" si="76"/>
        <v>4</v>
      </c>
      <c r="AU340">
        <f t="shared" si="77"/>
        <v>4</v>
      </c>
      <c r="AV340">
        <f t="shared" si="78"/>
        <v>4</v>
      </c>
      <c r="AW340">
        <f t="shared" si="79"/>
        <v>4</v>
      </c>
      <c r="AX340">
        <f t="shared" si="80"/>
        <v>4</v>
      </c>
      <c r="AY340">
        <f t="shared" si="81"/>
        <v>4</v>
      </c>
      <c r="AZ340">
        <f t="shared" si="82"/>
        <v>4</v>
      </c>
      <c r="BA340">
        <f t="shared" si="83"/>
        <v>4</v>
      </c>
      <c r="BB340">
        <f t="shared" si="84"/>
        <v>9</v>
      </c>
      <c r="BC340">
        <f t="shared" si="85"/>
        <v>0</v>
      </c>
      <c r="BD340" t="str">
        <f t="shared" si="72"/>
        <v/>
      </c>
      <c r="BE340" t="str">
        <f t="shared" si="73"/>
        <v/>
      </c>
      <c r="BF340" t="str">
        <f t="shared" si="74"/>
        <v/>
      </c>
    </row>
    <row r="341" spans="1:58" hidden="1" x14ac:dyDescent="0.35">
      <c r="A341" t="s">
        <v>266</v>
      </c>
      <c r="B341" s="10" t="s">
        <v>267</v>
      </c>
      <c r="C341" t="s">
        <v>1750</v>
      </c>
      <c r="D341" t="s">
        <v>464</v>
      </c>
      <c r="E341">
        <v>297</v>
      </c>
      <c r="F341" t="s">
        <v>86</v>
      </c>
      <c r="G341">
        <v>12540</v>
      </c>
      <c r="H341">
        <v>297</v>
      </c>
      <c r="I341">
        <v>25</v>
      </c>
      <c r="J341" t="s">
        <v>51</v>
      </c>
      <c r="K341" t="s">
        <v>51</v>
      </c>
      <c r="L341" t="s">
        <v>51</v>
      </c>
      <c r="M341" t="s">
        <v>51</v>
      </c>
      <c r="N341" t="s">
        <v>51</v>
      </c>
      <c r="O341" t="s">
        <v>51</v>
      </c>
      <c r="P341" t="s">
        <v>51</v>
      </c>
      <c r="Q341" t="s">
        <v>51</v>
      </c>
      <c r="R341" t="s">
        <v>51</v>
      </c>
      <c r="S341" t="s">
        <v>51</v>
      </c>
      <c r="T341" t="s">
        <v>51</v>
      </c>
      <c r="U341" t="s">
        <v>51</v>
      </c>
      <c r="V341" t="s">
        <v>51</v>
      </c>
      <c r="W341" t="s">
        <v>51</v>
      </c>
      <c r="X341" t="s">
        <v>51</v>
      </c>
      <c r="Y341" t="s">
        <v>51</v>
      </c>
      <c r="Z341" t="s">
        <v>51</v>
      </c>
      <c r="AA341" t="s">
        <v>51</v>
      </c>
      <c r="AB341" t="s">
        <v>51</v>
      </c>
      <c r="AC341" t="s">
        <v>51</v>
      </c>
      <c r="AD341" t="s">
        <v>51</v>
      </c>
      <c r="AE341" t="s">
        <v>51</v>
      </c>
      <c r="AF341" t="s">
        <v>51</v>
      </c>
      <c r="AG341" t="s">
        <v>51</v>
      </c>
      <c r="AH341" t="s">
        <v>51</v>
      </c>
      <c r="AI341" t="s">
        <v>51</v>
      </c>
      <c r="AJ341" t="s">
        <v>51</v>
      </c>
      <c r="AK341" t="s">
        <v>51</v>
      </c>
      <c r="AL341" t="s">
        <v>51</v>
      </c>
      <c r="AM341" t="s">
        <v>51</v>
      </c>
      <c r="AN341" t="s">
        <v>51</v>
      </c>
      <c r="AO341" t="s">
        <v>51</v>
      </c>
      <c r="AP341" t="s">
        <v>51</v>
      </c>
      <c r="AQ341" t="s">
        <v>51</v>
      </c>
      <c r="AR341" t="s">
        <v>51</v>
      </c>
      <c r="AS341">
        <f t="shared" si="75"/>
        <v>4</v>
      </c>
      <c r="AT341">
        <f t="shared" si="76"/>
        <v>4</v>
      </c>
      <c r="AU341">
        <f t="shared" si="77"/>
        <v>4</v>
      </c>
      <c r="AV341">
        <f t="shared" si="78"/>
        <v>4</v>
      </c>
      <c r="AW341">
        <f t="shared" si="79"/>
        <v>4</v>
      </c>
      <c r="AX341">
        <f t="shared" si="80"/>
        <v>4</v>
      </c>
      <c r="AY341">
        <f t="shared" si="81"/>
        <v>4</v>
      </c>
      <c r="AZ341">
        <f t="shared" si="82"/>
        <v>4</v>
      </c>
      <c r="BA341">
        <f t="shared" si="83"/>
        <v>4</v>
      </c>
      <c r="BB341">
        <f t="shared" si="84"/>
        <v>9</v>
      </c>
      <c r="BC341">
        <f t="shared" si="85"/>
        <v>0</v>
      </c>
      <c r="BD341" t="str">
        <f t="shared" si="72"/>
        <v/>
      </c>
      <c r="BE341" t="str">
        <f t="shared" si="73"/>
        <v/>
      </c>
      <c r="BF341" t="str">
        <f t="shared" si="74"/>
        <v/>
      </c>
    </row>
    <row r="342" spans="1:58" hidden="1" x14ac:dyDescent="0.35">
      <c r="A342" t="s">
        <v>548</v>
      </c>
      <c r="B342" s="10" t="s">
        <v>549</v>
      </c>
      <c r="C342" t="s">
        <v>1751</v>
      </c>
      <c r="D342" t="s">
        <v>85</v>
      </c>
      <c r="E342">
        <v>271</v>
      </c>
      <c r="F342" t="s">
        <v>90</v>
      </c>
      <c r="G342">
        <v>12541</v>
      </c>
      <c r="H342">
        <v>271</v>
      </c>
      <c r="I342">
        <v>25</v>
      </c>
      <c r="J342" t="s">
        <v>51</v>
      </c>
      <c r="K342" t="s">
        <v>51</v>
      </c>
      <c r="L342" t="s">
        <v>51</v>
      </c>
      <c r="M342" t="s">
        <v>51</v>
      </c>
      <c r="N342" t="s">
        <v>51</v>
      </c>
      <c r="O342" t="s">
        <v>51</v>
      </c>
      <c r="P342" t="s">
        <v>51</v>
      </c>
      <c r="Q342" t="s">
        <v>51</v>
      </c>
      <c r="R342" t="s">
        <v>51</v>
      </c>
      <c r="S342" t="s">
        <v>51</v>
      </c>
      <c r="T342" t="s">
        <v>51</v>
      </c>
      <c r="U342" t="s">
        <v>51</v>
      </c>
      <c r="V342" t="s">
        <v>51</v>
      </c>
      <c r="W342" t="s">
        <v>51</v>
      </c>
      <c r="X342" t="s">
        <v>51</v>
      </c>
      <c r="Y342" t="s">
        <v>51</v>
      </c>
      <c r="Z342" t="s">
        <v>51</v>
      </c>
      <c r="AA342" t="s">
        <v>51</v>
      </c>
      <c r="AB342" t="s">
        <v>51</v>
      </c>
      <c r="AC342" t="s">
        <v>51</v>
      </c>
      <c r="AD342" t="s">
        <v>51</v>
      </c>
      <c r="AE342" t="s">
        <v>51</v>
      </c>
      <c r="AF342" t="s">
        <v>51</v>
      </c>
      <c r="AG342" t="s">
        <v>51</v>
      </c>
      <c r="AH342" t="s">
        <v>51</v>
      </c>
      <c r="AI342" t="s">
        <v>51</v>
      </c>
      <c r="AJ342" t="s">
        <v>51</v>
      </c>
      <c r="AK342" t="s">
        <v>51</v>
      </c>
      <c r="AL342" t="s">
        <v>51</v>
      </c>
      <c r="AM342" t="s">
        <v>51</v>
      </c>
      <c r="AN342" t="s">
        <v>51</v>
      </c>
      <c r="AO342" t="s">
        <v>51</v>
      </c>
      <c r="AP342">
        <v>1</v>
      </c>
      <c r="AQ342" t="s">
        <v>51</v>
      </c>
      <c r="AR342" t="s">
        <v>51</v>
      </c>
      <c r="AS342">
        <f t="shared" si="75"/>
        <v>4</v>
      </c>
      <c r="AT342">
        <f t="shared" si="76"/>
        <v>4</v>
      </c>
      <c r="AU342">
        <f t="shared" si="77"/>
        <v>4</v>
      </c>
      <c r="AV342">
        <f t="shared" si="78"/>
        <v>4</v>
      </c>
      <c r="AW342">
        <f t="shared" si="79"/>
        <v>4</v>
      </c>
      <c r="AX342">
        <f t="shared" si="80"/>
        <v>4</v>
      </c>
      <c r="AY342">
        <f t="shared" si="81"/>
        <v>4</v>
      </c>
      <c r="AZ342">
        <f t="shared" si="82"/>
        <v>4</v>
      </c>
      <c r="BA342">
        <f t="shared" si="83"/>
        <v>4</v>
      </c>
      <c r="BB342">
        <f t="shared" si="84"/>
        <v>9</v>
      </c>
      <c r="BC342">
        <f t="shared" si="85"/>
        <v>0</v>
      </c>
      <c r="BD342" t="str">
        <f t="shared" si="72"/>
        <v/>
      </c>
      <c r="BE342" t="str">
        <f t="shared" si="73"/>
        <v/>
      </c>
      <c r="BF342" t="str">
        <f t="shared" si="74"/>
        <v/>
      </c>
    </row>
    <row r="343" spans="1:58" hidden="1" x14ac:dyDescent="0.35">
      <c r="A343" t="s">
        <v>723</v>
      </c>
      <c r="B343" s="10" t="s">
        <v>724</v>
      </c>
      <c r="C343" t="s">
        <v>1752</v>
      </c>
      <c r="D343" t="s">
        <v>85</v>
      </c>
      <c r="E343">
        <v>973</v>
      </c>
      <c r="F343" t="s">
        <v>86</v>
      </c>
      <c r="G343">
        <v>12542</v>
      </c>
      <c r="H343">
        <v>973</v>
      </c>
      <c r="I343">
        <v>25</v>
      </c>
      <c r="J343" t="s">
        <v>51</v>
      </c>
      <c r="K343" t="s">
        <v>51</v>
      </c>
      <c r="L343" t="s">
        <v>51</v>
      </c>
      <c r="M343" t="s">
        <v>51</v>
      </c>
      <c r="N343" t="s">
        <v>51</v>
      </c>
      <c r="O343" t="s">
        <v>51</v>
      </c>
      <c r="P343" t="s">
        <v>51</v>
      </c>
      <c r="Q343" t="s">
        <v>51</v>
      </c>
      <c r="R343" t="s">
        <v>51</v>
      </c>
      <c r="S343" t="s">
        <v>51</v>
      </c>
      <c r="T343" t="s">
        <v>51</v>
      </c>
      <c r="U343" t="s">
        <v>51</v>
      </c>
      <c r="V343" t="s">
        <v>51</v>
      </c>
      <c r="W343" t="s">
        <v>51</v>
      </c>
      <c r="X343" t="s">
        <v>51</v>
      </c>
      <c r="Y343" t="s">
        <v>51</v>
      </c>
      <c r="Z343" t="s">
        <v>51</v>
      </c>
      <c r="AA343" t="s">
        <v>51</v>
      </c>
      <c r="AB343" t="s">
        <v>51</v>
      </c>
      <c r="AC343" t="s">
        <v>51</v>
      </c>
      <c r="AD343" t="s">
        <v>51</v>
      </c>
      <c r="AE343" t="s">
        <v>51</v>
      </c>
      <c r="AF343" t="s">
        <v>51</v>
      </c>
      <c r="AG343" t="s">
        <v>51</v>
      </c>
      <c r="AH343" t="s">
        <v>51</v>
      </c>
      <c r="AI343" t="s">
        <v>51</v>
      </c>
      <c r="AJ343" t="s">
        <v>51</v>
      </c>
      <c r="AK343" t="s">
        <v>51</v>
      </c>
      <c r="AL343" t="s">
        <v>51</v>
      </c>
      <c r="AM343" t="s">
        <v>51</v>
      </c>
      <c r="AN343" t="s">
        <v>51</v>
      </c>
      <c r="AO343" t="s">
        <v>51</v>
      </c>
      <c r="AP343" t="s">
        <v>51</v>
      </c>
      <c r="AQ343" t="s">
        <v>51</v>
      </c>
      <c r="AR343" t="s">
        <v>51</v>
      </c>
      <c r="AS343">
        <f t="shared" si="75"/>
        <v>4</v>
      </c>
      <c r="AT343">
        <f t="shared" si="76"/>
        <v>4</v>
      </c>
      <c r="AU343">
        <f t="shared" si="77"/>
        <v>4</v>
      </c>
      <c r="AV343">
        <f t="shared" si="78"/>
        <v>4</v>
      </c>
      <c r="AW343">
        <f t="shared" si="79"/>
        <v>4</v>
      </c>
      <c r="AX343">
        <f t="shared" si="80"/>
        <v>4</v>
      </c>
      <c r="AY343">
        <f t="shared" si="81"/>
        <v>4</v>
      </c>
      <c r="AZ343">
        <f t="shared" si="82"/>
        <v>4</v>
      </c>
      <c r="BA343">
        <f t="shared" si="83"/>
        <v>4</v>
      </c>
      <c r="BB343">
        <f t="shared" si="84"/>
        <v>9</v>
      </c>
      <c r="BC343">
        <f t="shared" si="85"/>
        <v>0</v>
      </c>
      <c r="BD343" t="str">
        <f t="shared" si="72"/>
        <v/>
      </c>
      <c r="BE343" t="str">
        <f t="shared" si="73"/>
        <v/>
      </c>
      <c r="BF343" t="str">
        <f t="shared" si="74"/>
        <v/>
      </c>
    </row>
    <row r="344" spans="1:58" hidden="1" x14ac:dyDescent="0.35">
      <c r="A344" t="s">
        <v>436</v>
      </c>
      <c r="B344" s="10" t="s">
        <v>437</v>
      </c>
      <c r="C344" t="s">
        <v>1753</v>
      </c>
      <c r="D344" t="s">
        <v>85</v>
      </c>
      <c r="E344">
        <v>953</v>
      </c>
      <c r="F344" t="s">
        <v>86</v>
      </c>
      <c r="G344">
        <v>12543</v>
      </c>
      <c r="H344">
        <v>953</v>
      </c>
      <c r="I344">
        <v>25</v>
      </c>
      <c r="J344" t="s">
        <v>51</v>
      </c>
      <c r="K344" t="s">
        <v>51</v>
      </c>
      <c r="L344" t="s">
        <v>51</v>
      </c>
      <c r="M344" t="s">
        <v>51</v>
      </c>
      <c r="N344" t="s">
        <v>51</v>
      </c>
      <c r="O344" t="s">
        <v>51</v>
      </c>
      <c r="P344" t="s">
        <v>51</v>
      </c>
      <c r="Q344" t="s">
        <v>51</v>
      </c>
      <c r="R344" t="s">
        <v>51</v>
      </c>
      <c r="S344" t="s">
        <v>51</v>
      </c>
      <c r="T344" t="s">
        <v>51</v>
      </c>
      <c r="U344" t="s">
        <v>51</v>
      </c>
      <c r="V344" t="s">
        <v>51</v>
      </c>
      <c r="W344" t="s">
        <v>51</v>
      </c>
      <c r="X344" t="s">
        <v>51</v>
      </c>
      <c r="Y344" t="s">
        <v>51</v>
      </c>
      <c r="Z344" t="s">
        <v>51</v>
      </c>
      <c r="AA344" t="s">
        <v>51</v>
      </c>
      <c r="AB344" t="s">
        <v>51</v>
      </c>
      <c r="AC344" t="s">
        <v>51</v>
      </c>
      <c r="AD344" t="s">
        <v>51</v>
      </c>
      <c r="AE344" t="s">
        <v>51</v>
      </c>
      <c r="AF344" t="s">
        <v>51</v>
      </c>
      <c r="AG344" t="s">
        <v>51</v>
      </c>
      <c r="AH344" t="s">
        <v>51</v>
      </c>
      <c r="AI344" t="s">
        <v>51</v>
      </c>
      <c r="AJ344" t="s">
        <v>51</v>
      </c>
      <c r="AK344" t="s">
        <v>51</v>
      </c>
      <c r="AL344" t="s">
        <v>51</v>
      </c>
      <c r="AM344" t="s">
        <v>51</v>
      </c>
      <c r="AN344" t="s">
        <v>51</v>
      </c>
      <c r="AO344" t="s">
        <v>51</v>
      </c>
      <c r="AP344" t="s">
        <v>51</v>
      </c>
      <c r="AQ344" t="s">
        <v>51</v>
      </c>
      <c r="AR344" t="s">
        <v>51</v>
      </c>
      <c r="AS344">
        <f t="shared" si="75"/>
        <v>4</v>
      </c>
      <c r="AT344">
        <f t="shared" si="76"/>
        <v>4</v>
      </c>
      <c r="AU344">
        <f t="shared" si="77"/>
        <v>4</v>
      </c>
      <c r="AV344">
        <f t="shared" si="78"/>
        <v>4</v>
      </c>
      <c r="AW344">
        <f t="shared" si="79"/>
        <v>4</v>
      </c>
      <c r="AX344">
        <f t="shared" si="80"/>
        <v>4</v>
      </c>
      <c r="AY344">
        <f t="shared" si="81"/>
        <v>4</v>
      </c>
      <c r="AZ344">
        <f t="shared" si="82"/>
        <v>4</v>
      </c>
      <c r="BA344">
        <f t="shared" si="83"/>
        <v>4</v>
      </c>
      <c r="BB344">
        <f t="shared" si="84"/>
        <v>9</v>
      </c>
      <c r="BC344">
        <f t="shared" si="85"/>
        <v>0</v>
      </c>
      <c r="BD344" t="str">
        <f t="shared" si="72"/>
        <v/>
      </c>
      <c r="BE344" t="str">
        <f t="shared" si="73"/>
        <v/>
      </c>
      <c r="BF344" t="str">
        <f t="shared" si="74"/>
        <v/>
      </c>
    </row>
    <row r="345" spans="1:58" x14ac:dyDescent="0.35">
      <c r="A345" t="s">
        <v>449</v>
      </c>
      <c r="B345" s="10" t="s">
        <v>450</v>
      </c>
      <c r="C345" t="s">
        <v>1754</v>
      </c>
      <c r="D345" t="s">
        <v>464</v>
      </c>
      <c r="E345">
        <v>307</v>
      </c>
      <c r="F345" t="s">
        <v>90</v>
      </c>
      <c r="G345">
        <v>12544</v>
      </c>
      <c r="H345">
        <v>307</v>
      </c>
      <c r="I345">
        <v>25</v>
      </c>
      <c r="J345" t="s">
        <v>51</v>
      </c>
      <c r="K345" t="s">
        <v>51</v>
      </c>
      <c r="L345" t="s">
        <v>51</v>
      </c>
      <c r="M345" t="s">
        <v>51</v>
      </c>
      <c r="N345" t="s">
        <v>51</v>
      </c>
      <c r="O345" t="s">
        <v>51</v>
      </c>
      <c r="P345" t="s">
        <v>51</v>
      </c>
      <c r="Q345" t="s">
        <v>51</v>
      </c>
      <c r="R345" t="s">
        <v>51</v>
      </c>
      <c r="S345" t="s">
        <v>51</v>
      </c>
      <c r="T345" t="s">
        <v>51</v>
      </c>
      <c r="U345" t="s">
        <v>51</v>
      </c>
      <c r="V345" t="s">
        <v>1755</v>
      </c>
      <c r="W345" t="s">
        <v>1756</v>
      </c>
      <c r="X345" t="s">
        <v>1757</v>
      </c>
      <c r="Y345" t="s">
        <v>1758</v>
      </c>
      <c r="Z345" t="s">
        <v>1759</v>
      </c>
      <c r="AA345" t="s">
        <v>299</v>
      </c>
      <c r="AB345" t="s">
        <v>1760</v>
      </c>
      <c r="AC345" t="s">
        <v>1761</v>
      </c>
      <c r="AD345" t="s">
        <v>51</v>
      </c>
      <c r="AE345" t="s">
        <v>1762</v>
      </c>
      <c r="AF345" t="s">
        <v>1763</v>
      </c>
      <c r="AG345" t="s">
        <v>1764</v>
      </c>
      <c r="AH345">
        <v>0</v>
      </c>
      <c r="AI345">
        <v>5</v>
      </c>
      <c r="AJ345">
        <v>5</v>
      </c>
      <c r="AK345" t="s">
        <v>51</v>
      </c>
      <c r="AL345" t="s">
        <v>51</v>
      </c>
      <c r="AM345" t="s">
        <v>1765</v>
      </c>
      <c r="AN345" t="s">
        <v>51</v>
      </c>
      <c r="AO345" t="s">
        <v>1766</v>
      </c>
      <c r="AP345">
        <v>1</v>
      </c>
      <c r="AQ345" t="s">
        <v>1767</v>
      </c>
      <c r="AR345" t="s">
        <v>119</v>
      </c>
      <c r="AS345">
        <f t="shared" si="75"/>
        <v>138</v>
      </c>
      <c r="AT345">
        <f t="shared" si="76"/>
        <v>193</v>
      </c>
      <c r="AU345">
        <f t="shared" si="77"/>
        <v>227</v>
      </c>
      <c r="AV345">
        <f t="shared" si="78"/>
        <v>170</v>
      </c>
      <c r="AW345">
        <f t="shared" si="79"/>
        <v>36</v>
      </c>
      <c r="AX345">
        <f t="shared" si="80"/>
        <v>3</v>
      </c>
      <c r="AY345">
        <f t="shared" si="81"/>
        <v>110</v>
      </c>
      <c r="AZ345">
        <f t="shared" si="82"/>
        <v>16</v>
      </c>
      <c r="BA345">
        <f t="shared" si="83"/>
        <v>4</v>
      </c>
      <c r="BB345">
        <f t="shared" si="84"/>
        <v>1</v>
      </c>
      <c r="BC345">
        <f t="shared" si="85"/>
        <v>10</v>
      </c>
      <c r="BD345">
        <f t="shared" si="72"/>
        <v>0</v>
      </c>
      <c r="BE345">
        <f t="shared" si="73"/>
        <v>5</v>
      </c>
      <c r="BF345">
        <f t="shared" si="74"/>
        <v>5</v>
      </c>
    </row>
    <row r="346" spans="1:58" hidden="1" x14ac:dyDescent="0.35">
      <c r="A346" t="s">
        <v>211</v>
      </c>
      <c r="B346" s="10" t="s">
        <v>212</v>
      </c>
      <c r="C346" t="s">
        <v>1768</v>
      </c>
      <c r="D346" t="s">
        <v>501</v>
      </c>
      <c r="E346">
        <v>1008</v>
      </c>
      <c r="F346" t="s">
        <v>502</v>
      </c>
      <c r="G346">
        <v>12545</v>
      </c>
      <c r="H346">
        <v>1008</v>
      </c>
      <c r="I346">
        <v>25</v>
      </c>
      <c r="J346" t="s">
        <v>51</v>
      </c>
      <c r="K346" t="s">
        <v>51</v>
      </c>
      <c r="L346" t="s">
        <v>51</v>
      </c>
      <c r="M346" t="s">
        <v>51</v>
      </c>
      <c r="N346" t="s">
        <v>51</v>
      </c>
      <c r="O346" t="s">
        <v>51</v>
      </c>
      <c r="P346" t="s">
        <v>51</v>
      </c>
      <c r="Q346" t="s">
        <v>51</v>
      </c>
      <c r="R346" t="s">
        <v>51</v>
      </c>
      <c r="S346" t="s">
        <v>51</v>
      </c>
      <c r="T346" t="s">
        <v>51</v>
      </c>
      <c r="U346" t="s">
        <v>51</v>
      </c>
      <c r="V346" t="s">
        <v>51</v>
      </c>
      <c r="W346" t="s">
        <v>51</v>
      </c>
      <c r="X346" t="s">
        <v>51</v>
      </c>
      <c r="Y346" t="s">
        <v>51</v>
      </c>
      <c r="Z346" t="s">
        <v>51</v>
      </c>
      <c r="AA346" t="s">
        <v>51</v>
      </c>
      <c r="AB346" t="s">
        <v>51</v>
      </c>
      <c r="AC346" t="s">
        <v>51</v>
      </c>
      <c r="AD346" t="s">
        <v>51</v>
      </c>
      <c r="AE346" t="s">
        <v>51</v>
      </c>
      <c r="AF346" t="s">
        <v>51</v>
      </c>
      <c r="AG346" t="s">
        <v>51</v>
      </c>
      <c r="AH346" t="s">
        <v>51</v>
      </c>
      <c r="AI346" t="s">
        <v>51</v>
      </c>
      <c r="AJ346" t="s">
        <v>51</v>
      </c>
      <c r="AK346" t="s">
        <v>51</v>
      </c>
      <c r="AL346" t="s">
        <v>51</v>
      </c>
      <c r="AM346" t="s">
        <v>51</v>
      </c>
      <c r="AN346" t="s">
        <v>51</v>
      </c>
      <c r="AO346" t="s">
        <v>51</v>
      </c>
      <c r="AP346" t="s">
        <v>51</v>
      </c>
      <c r="AQ346" t="s">
        <v>51</v>
      </c>
      <c r="AR346" t="s">
        <v>51</v>
      </c>
      <c r="AS346">
        <f t="shared" si="75"/>
        <v>4</v>
      </c>
      <c r="AT346">
        <f t="shared" si="76"/>
        <v>4</v>
      </c>
      <c r="AU346">
        <f t="shared" si="77"/>
        <v>4</v>
      </c>
      <c r="AV346">
        <f t="shared" si="78"/>
        <v>4</v>
      </c>
      <c r="AW346">
        <f t="shared" si="79"/>
        <v>4</v>
      </c>
      <c r="AX346">
        <f t="shared" si="80"/>
        <v>4</v>
      </c>
      <c r="AY346">
        <f t="shared" si="81"/>
        <v>4</v>
      </c>
      <c r="AZ346">
        <f t="shared" si="82"/>
        <v>4</v>
      </c>
      <c r="BA346">
        <f t="shared" si="83"/>
        <v>4</v>
      </c>
      <c r="BB346">
        <f t="shared" si="84"/>
        <v>9</v>
      </c>
      <c r="BC346">
        <f t="shared" si="85"/>
        <v>0</v>
      </c>
      <c r="BD346" t="str">
        <f t="shared" si="72"/>
        <v/>
      </c>
      <c r="BE346" t="str">
        <f t="shared" si="73"/>
        <v/>
      </c>
      <c r="BF346" t="str">
        <f t="shared" si="74"/>
        <v/>
      </c>
    </row>
    <row r="347" spans="1:58" hidden="1" x14ac:dyDescent="0.35">
      <c r="A347" t="s">
        <v>164</v>
      </c>
      <c r="B347" s="10" t="s">
        <v>165</v>
      </c>
      <c r="C347" t="s">
        <v>1769</v>
      </c>
      <c r="D347" t="s">
        <v>501</v>
      </c>
      <c r="E347">
        <v>624</v>
      </c>
      <c r="F347" t="s">
        <v>502</v>
      </c>
      <c r="G347">
        <v>12546</v>
      </c>
      <c r="H347">
        <v>624</v>
      </c>
      <c r="I347">
        <v>25</v>
      </c>
      <c r="J347" t="s">
        <v>51</v>
      </c>
      <c r="K347" t="s">
        <v>51</v>
      </c>
      <c r="L347" t="s">
        <v>51</v>
      </c>
      <c r="M347" t="s">
        <v>51</v>
      </c>
      <c r="N347" t="s">
        <v>51</v>
      </c>
      <c r="O347" t="s">
        <v>51</v>
      </c>
      <c r="P347" t="s">
        <v>51</v>
      </c>
      <c r="Q347" t="s">
        <v>51</v>
      </c>
      <c r="R347" t="s">
        <v>51</v>
      </c>
      <c r="S347" t="s">
        <v>51</v>
      </c>
      <c r="T347" t="s">
        <v>51</v>
      </c>
      <c r="U347" t="s">
        <v>51</v>
      </c>
      <c r="V347" t="s">
        <v>51</v>
      </c>
      <c r="W347" t="s">
        <v>51</v>
      </c>
      <c r="X347" t="s">
        <v>51</v>
      </c>
      <c r="Y347" t="s">
        <v>51</v>
      </c>
      <c r="Z347" t="s">
        <v>51</v>
      </c>
      <c r="AA347" t="s">
        <v>51</v>
      </c>
      <c r="AB347" t="s">
        <v>51</v>
      </c>
      <c r="AC347" t="s">
        <v>51</v>
      </c>
      <c r="AD347" t="s">
        <v>51</v>
      </c>
      <c r="AE347" t="s">
        <v>51</v>
      </c>
      <c r="AF347" t="s">
        <v>51</v>
      </c>
      <c r="AG347" t="s">
        <v>1770</v>
      </c>
      <c r="AH347">
        <v>0</v>
      </c>
      <c r="AI347">
        <v>1</v>
      </c>
      <c r="AJ347">
        <v>1</v>
      </c>
      <c r="AK347" t="s">
        <v>51</v>
      </c>
      <c r="AL347" t="s">
        <v>51</v>
      </c>
      <c r="AM347" t="s">
        <v>51</v>
      </c>
      <c r="AN347" t="s">
        <v>51</v>
      </c>
      <c r="AO347" t="s">
        <v>1771</v>
      </c>
      <c r="AP347" t="s">
        <v>51</v>
      </c>
      <c r="AQ347" t="s">
        <v>51</v>
      </c>
      <c r="AR347" t="s">
        <v>51</v>
      </c>
      <c r="AS347">
        <f t="shared" si="75"/>
        <v>4</v>
      </c>
      <c r="AT347">
        <f t="shared" si="76"/>
        <v>4</v>
      </c>
      <c r="AU347">
        <f t="shared" si="77"/>
        <v>4</v>
      </c>
      <c r="AV347">
        <f t="shared" si="78"/>
        <v>4</v>
      </c>
      <c r="AW347">
        <f t="shared" si="79"/>
        <v>4</v>
      </c>
      <c r="AX347">
        <f t="shared" si="80"/>
        <v>4</v>
      </c>
      <c r="AY347">
        <f t="shared" si="81"/>
        <v>4</v>
      </c>
      <c r="AZ347">
        <f t="shared" si="82"/>
        <v>4</v>
      </c>
      <c r="BA347">
        <f t="shared" si="83"/>
        <v>4</v>
      </c>
      <c r="BB347">
        <f t="shared" si="84"/>
        <v>9</v>
      </c>
      <c r="BC347">
        <f t="shared" si="85"/>
        <v>2</v>
      </c>
      <c r="BD347" t="str">
        <f t="shared" si="72"/>
        <v/>
      </c>
      <c r="BE347" t="str">
        <f t="shared" si="73"/>
        <v/>
      </c>
      <c r="BF347" t="str">
        <f t="shared" si="74"/>
        <v/>
      </c>
    </row>
    <row r="348" spans="1:58" x14ac:dyDescent="0.35">
      <c r="A348" t="s">
        <v>436</v>
      </c>
      <c r="B348" s="10" t="s">
        <v>437</v>
      </c>
      <c r="C348" t="s">
        <v>1772</v>
      </c>
      <c r="D348" t="s">
        <v>501</v>
      </c>
      <c r="E348">
        <v>902</v>
      </c>
      <c r="F348" t="s">
        <v>502</v>
      </c>
      <c r="G348">
        <v>12547</v>
      </c>
      <c r="H348">
        <v>902</v>
      </c>
      <c r="I348">
        <v>25</v>
      </c>
      <c r="J348" t="s">
        <v>51</v>
      </c>
      <c r="K348" t="s">
        <v>51</v>
      </c>
      <c r="L348" t="s">
        <v>51</v>
      </c>
      <c r="M348" t="s">
        <v>51</v>
      </c>
      <c r="N348" t="s">
        <v>51</v>
      </c>
      <c r="O348" t="s">
        <v>51</v>
      </c>
      <c r="P348" t="s">
        <v>51</v>
      </c>
      <c r="Q348" t="s">
        <v>51</v>
      </c>
      <c r="R348" t="s">
        <v>51</v>
      </c>
      <c r="S348" t="s">
        <v>51</v>
      </c>
      <c r="T348" t="s">
        <v>51</v>
      </c>
      <c r="U348" t="s">
        <v>51</v>
      </c>
      <c r="V348" t="s">
        <v>1773</v>
      </c>
      <c r="W348" t="s">
        <v>1774</v>
      </c>
      <c r="X348" t="s">
        <v>1775</v>
      </c>
      <c r="Y348" t="s">
        <v>1776</v>
      </c>
      <c r="Z348" t="s">
        <v>1777</v>
      </c>
      <c r="AA348" t="s">
        <v>51</v>
      </c>
      <c r="AB348" t="s">
        <v>1778</v>
      </c>
      <c r="AC348" t="s">
        <v>1779</v>
      </c>
      <c r="AD348" t="s">
        <v>51</v>
      </c>
      <c r="AE348" t="s">
        <v>1780</v>
      </c>
      <c r="AF348" t="s">
        <v>1781</v>
      </c>
      <c r="AG348" t="s">
        <v>1782</v>
      </c>
      <c r="AH348">
        <v>1</v>
      </c>
      <c r="AI348">
        <v>0</v>
      </c>
      <c r="AJ348">
        <v>1</v>
      </c>
      <c r="AK348" t="s">
        <v>51</v>
      </c>
      <c r="AL348" t="s">
        <v>51</v>
      </c>
      <c r="AM348" t="s">
        <v>1783</v>
      </c>
      <c r="AN348" t="s">
        <v>51</v>
      </c>
      <c r="AO348" t="s">
        <v>1784</v>
      </c>
      <c r="AP348" t="s">
        <v>51</v>
      </c>
      <c r="AQ348" t="s">
        <v>729</v>
      </c>
      <c r="AR348" t="s">
        <v>119</v>
      </c>
      <c r="AS348">
        <f t="shared" si="75"/>
        <v>122</v>
      </c>
      <c r="AT348">
        <f t="shared" si="76"/>
        <v>77</v>
      </c>
      <c r="AU348">
        <f t="shared" si="77"/>
        <v>118</v>
      </c>
      <c r="AV348">
        <f t="shared" si="78"/>
        <v>151</v>
      </c>
      <c r="AW348">
        <f t="shared" si="79"/>
        <v>80</v>
      </c>
      <c r="AX348">
        <f t="shared" si="80"/>
        <v>4</v>
      </c>
      <c r="AY348">
        <f t="shared" si="81"/>
        <v>122</v>
      </c>
      <c r="AZ348">
        <f t="shared" si="82"/>
        <v>112</v>
      </c>
      <c r="BA348">
        <f t="shared" si="83"/>
        <v>4</v>
      </c>
      <c r="BB348">
        <f t="shared" si="84"/>
        <v>2</v>
      </c>
      <c r="BC348">
        <f t="shared" si="85"/>
        <v>2</v>
      </c>
      <c r="BD348" t="str">
        <f t="shared" si="72"/>
        <v/>
      </c>
      <c r="BE348" t="str">
        <f t="shared" si="73"/>
        <v/>
      </c>
      <c r="BF348" t="str">
        <f t="shared" si="74"/>
        <v/>
      </c>
    </row>
    <row r="349" spans="1:58" hidden="1" x14ac:dyDescent="0.35">
      <c r="A349" t="s">
        <v>648</v>
      </c>
      <c r="B349" s="10" t="s">
        <v>649</v>
      </c>
      <c r="C349" t="s">
        <v>1785</v>
      </c>
      <c r="D349" t="s">
        <v>501</v>
      </c>
      <c r="E349">
        <v>715</v>
      </c>
      <c r="F349" t="s">
        <v>502</v>
      </c>
      <c r="G349">
        <v>12548</v>
      </c>
      <c r="H349">
        <v>715</v>
      </c>
      <c r="I349">
        <v>25</v>
      </c>
      <c r="J349" t="s">
        <v>51</v>
      </c>
      <c r="K349" t="s">
        <v>51</v>
      </c>
      <c r="L349" t="s">
        <v>51</v>
      </c>
      <c r="M349" t="s">
        <v>51</v>
      </c>
      <c r="N349" t="s">
        <v>51</v>
      </c>
      <c r="O349" t="s">
        <v>51</v>
      </c>
      <c r="P349" t="s">
        <v>51</v>
      </c>
      <c r="Q349" t="s">
        <v>51</v>
      </c>
      <c r="R349" t="s">
        <v>51</v>
      </c>
      <c r="S349" t="s">
        <v>51</v>
      </c>
      <c r="T349" t="s">
        <v>51</v>
      </c>
      <c r="U349" t="s">
        <v>51</v>
      </c>
      <c r="V349" t="s">
        <v>51</v>
      </c>
      <c r="W349" t="s">
        <v>51</v>
      </c>
      <c r="X349" t="s">
        <v>51</v>
      </c>
      <c r="Y349" t="s">
        <v>51</v>
      </c>
      <c r="Z349" t="s">
        <v>51</v>
      </c>
      <c r="AA349" t="s">
        <v>51</v>
      </c>
      <c r="AB349" t="s">
        <v>51</v>
      </c>
      <c r="AC349" t="s">
        <v>51</v>
      </c>
      <c r="AD349" t="s">
        <v>51</v>
      </c>
      <c r="AE349" t="s">
        <v>51</v>
      </c>
      <c r="AF349" t="s">
        <v>51</v>
      </c>
      <c r="AG349" t="s">
        <v>51</v>
      </c>
      <c r="AH349" t="s">
        <v>51</v>
      </c>
      <c r="AI349" t="s">
        <v>51</v>
      </c>
      <c r="AJ349" t="s">
        <v>51</v>
      </c>
      <c r="AK349" t="s">
        <v>51</v>
      </c>
      <c r="AL349" t="s">
        <v>51</v>
      </c>
      <c r="AM349" t="s">
        <v>51</v>
      </c>
      <c r="AN349" t="s">
        <v>51</v>
      </c>
      <c r="AO349" t="s">
        <v>51</v>
      </c>
      <c r="AP349" t="s">
        <v>51</v>
      </c>
      <c r="AQ349" t="s">
        <v>51</v>
      </c>
      <c r="AR349" t="s">
        <v>51</v>
      </c>
      <c r="AS349">
        <f t="shared" si="75"/>
        <v>4</v>
      </c>
      <c r="AT349">
        <f t="shared" si="76"/>
        <v>4</v>
      </c>
      <c r="AU349">
        <f t="shared" si="77"/>
        <v>4</v>
      </c>
      <c r="AV349">
        <f t="shared" si="78"/>
        <v>4</v>
      </c>
      <c r="AW349">
        <f t="shared" si="79"/>
        <v>4</v>
      </c>
      <c r="AX349">
        <f t="shared" si="80"/>
        <v>4</v>
      </c>
      <c r="AY349">
        <f t="shared" si="81"/>
        <v>4</v>
      </c>
      <c r="AZ349">
        <f t="shared" si="82"/>
        <v>4</v>
      </c>
      <c r="BA349">
        <f t="shared" si="83"/>
        <v>4</v>
      </c>
      <c r="BB349">
        <f t="shared" si="84"/>
        <v>9</v>
      </c>
      <c r="BC349">
        <f t="shared" si="85"/>
        <v>0</v>
      </c>
      <c r="BD349" t="str">
        <f t="shared" si="72"/>
        <v/>
      </c>
      <c r="BE349" t="str">
        <f t="shared" si="73"/>
        <v/>
      </c>
      <c r="BF349" t="str">
        <f t="shared" si="74"/>
        <v/>
      </c>
    </row>
    <row r="350" spans="1:58" hidden="1" x14ac:dyDescent="0.35">
      <c r="A350" t="s">
        <v>412</v>
      </c>
      <c r="B350" s="10" t="s">
        <v>413</v>
      </c>
      <c r="C350" t="s">
        <v>1786</v>
      </c>
      <c r="D350" t="s">
        <v>501</v>
      </c>
      <c r="E350">
        <v>890</v>
      </c>
      <c r="F350" t="s">
        <v>502</v>
      </c>
      <c r="G350">
        <v>12549</v>
      </c>
      <c r="H350">
        <v>890</v>
      </c>
      <c r="I350">
        <v>25</v>
      </c>
      <c r="J350" t="s">
        <v>51</v>
      </c>
      <c r="K350" t="s">
        <v>51</v>
      </c>
      <c r="L350" t="s">
        <v>51</v>
      </c>
      <c r="M350" t="s">
        <v>51</v>
      </c>
      <c r="N350" t="s">
        <v>51</v>
      </c>
      <c r="O350" t="s">
        <v>51</v>
      </c>
      <c r="P350" t="s">
        <v>51</v>
      </c>
      <c r="Q350" t="s">
        <v>51</v>
      </c>
      <c r="R350" t="s">
        <v>51</v>
      </c>
      <c r="S350" t="s">
        <v>51</v>
      </c>
      <c r="T350" t="s">
        <v>51</v>
      </c>
      <c r="U350" t="s">
        <v>51</v>
      </c>
      <c r="V350" t="s">
        <v>51</v>
      </c>
      <c r="W350" t="s">
        <v>51</v>
      </c>
      <c r="X350" t="s">
        <v>51</v>
      </c>
      <c r="Y350" t="s">
        <v>51</v>
      </c>
      <c r="Z350" t="s">
        <v>51</v>
      </c>
      <c r="AA350" t="s">
        <v>51</v>
      </c>
      <c r="AB350" t="s">
        <v>51</v>
      </c>
      <c r="AC350" t="s">
        <v>51</v>
      </c>
      <c r="AD350" t="s">
        <v>51</v>
      </c>
      <c r="AE350" t="s">
        <v>51</v>
      </c>
      <c r="AF350" t="s">
        <v>51</v>
      </c>
      <c r="AG350" t="s">
        <v>1787</v>
      </c>
      <c r="AH350" t="s">
        <v>51</v>
      </c>
      <c r="AI350" t="s">
        <v>51</v>
      </c>
      <c r="AJ350" t="s">
        <v>51</v>
      </c>
      <c r="AK350" t="s">
        <v>51</v>
      </c>
      <c r="AL350" t="s">
        <v>51</v>
      </c>
      <c r="AM350" t="s">
        <v>1788</v>
      </c>
      <c r="AN350" t="s">
        <v>51</v>
      </c>
      <c r="AO350" t="s">
        <v>1789</v>
      </c>
      <c r="AP350" t="s">
        <v>51</v>
      </c>
      <c r="AQ350" t="s">
        <v>51</v>
      </c>
      <c r="AR350" t="s">
        <v>83</v>
      </c>
      <c r="AS350">
        <f t="shared" si="75"/>
        <v>4</v>
      </c>
      <c r="AT350">
        <f t="shared" si="76"/>
        <v>4</v>
      </c>
      <c r="AU350">
        <f t="shared" si="77"/>
        <v>4</v>
      </c>
      <c r="AV350">
        <f t="shared" si="78"/>
        <v>4</v>
      </c>
      <c r="AW350">
        <f t="shared" si="79"/>
        <v>4</v>
      </c>
      <c r="AX350">
        <f t="shared" si="80"/>
        <v>4</v>
      </c>
      <c r="AY350">
        <f t="shared" si="81"/>
        <v>4</v>
      </c>
      <c r="AZ350">
        <f t="shared" si="82"/>
        <v>4</v>
      </c>
      <c r="BA350">
        <f t="shared" si="83"/>
        <v>4</v>
      </c>
      <c r="BB350">
        <f t="shared" si="84"/>
        <v>9</v>
      </c>
      <c r="BC350">
        <f t="shared" si="85"/>
        <v>0</v>
      </c>
      <c r="BD350" t="str">
        <f t="shared" si="72"/>
        <v/>
      </c>
      <c r="BE350" t="str">
        <f t="shared" si="73"/>
        <v/>
      </c>
      <c r="BF350" t="str">
        <f t="shared" si="74"/>
        <v/>
      </c>
    </row>
    <row r="351" spans="1:58" hidden="1" x14ac:dyDescent="0.35">
      <c r="A351" t="s">
        <v>164</v>
      </c>
      <c r="B351" s="10" t="s">
        <v>165</v>
      </c>
      <c r="C351" t="s">
        <v>1790</v>
      </c>
      <c r="D351" t="s">
        <v>501</v>
      </c>
      <c r="E351">
        <v>664</v>
      </c>
      <c r="F351" t="s">
        <v>502</v>
      </c>
      <c r="G351">
        <v>12550</v>
      </c>
      <c r="H351">
        <v>664</v>
      </c>
      <c r="I351">
        <v>25</v>
      </c>
      <c r="J351" t="s">
        <v>51</v>
      </c>
      <c r="K351" t="s">
        <v>51</v>
      </c>
      <c r="L351" t="s">
        <v>51</v>
      </c>
      <c r="M351" t="s">
        <v>51</v>
      </c>
      <c r="N351" t="s">
        <v>51</v>
      </c>
      <c r="O351" t="s">
        <v>51</v>
      </c>
      <c r="P351" t="s">
        <v>51</v>
      </c>
      <c r="Q351" t="s">
        <v>51</v>
      </c>
      <c r="R351" t="s">
        <v>51</v>
      </c>
      <c r="S351" t="s">
        <v>51</v>
      </c>
      <c r="T351" t="s">
        <v>51</v>
      </c>
      <c r="U351" t="s">
        <v>51</v>
      </c>
      <c r="V351" t="s">
        <v>51</v>
      </c>
      <c r="W351" t="s">
        <v>51</v>
      </c>
      <c r="X351" t="s">
        <v>51</v>
      </c>
      <c r="Y351" t="s">
        <v>51</v>
      </c>
      <c r="Z351" t="s">
        <v>51</v>
      </c>
      <c r="AA351" t="s">
        <v>51</v>
      </c>
      <c r="AB351" t="s">
        <v>51</v>
      </c>
      <c r="AC351" t="s">
        <v>51</v>
      </c>
      <c r="AD351" t="s">
        <v>51</v>
      </c>
      <c r="AE351" t="s">
        <v>51</v>
      </c>
      <c r="AF351" t="s">
        <v>51</v>
      </c>
      <c r="AG351" t="s">
        <v>51</v>
      </c>
      <c r="AH351" t="s">
        <v>51</v>
      </c>
      <c r="AI351" t="s">
        <v>51</v>
      </c>
      <c r="AJ351" t="s">
        <v>51</v>
      </c>
      <c r="AK351" t="s">
        <v>51</v>
      </c>
      <c r="AL351" t="s">
        <v>51</v>
      </c>
      <c r="AM351" t="s">
        <v>51</v>
      </c>
      <c r="AN351" t="s">
        <v>51</v>
      </c>
      <c r="AO351" t="s">
        <v>51</v>
      </c>
      <c r="AP351" t="s">
        <v>51</v>
      </c>
      <c r="AQ351" t="s">
        <v>51</v>
      </c>
      <c r="AR351" t="s">
        <v>51</v>
      </c>
      <c r="AS351">
        <f t="shared" si="75"/>
        <v>4</v>
      </c>
      <c r="AT351">
        <f t="shared" si="76"/>
        <v>4</v>
      </c>
      <c r="AU351">
        <f t="shared" si="77"/>
        <v>4</v>
      </c>
      <c r="AV351">
        <f t="shared" si="78"/>
        <v>4</v>
      </c>
      <c r="AW351">
        <f t="shared" si="79"/>
        <v>4</v>
      </c>
      <c r="AX351">
        <f t="shared" si="80"/>
        <v>4</v>
      </c>
      <c r="AY351">
        <f t="shared" si="81"/>
        <v>4</v>
      </c>
      <c r="AZ351">
        <f t="shared" si="82"/>
        <v>4</v>
      </c>
      <c r="BA351">
        <f t="shared" si="83"/>
        <v>4</v>
      </c>
      <c r="BB351">
        <f t="shared" si="84"/>
        <v>9</v>
      </c>
      <c r="BC351">
        <f t="shared" si="85"/>
        <v>0</v>
      </c>
      <c r="BD351" t="str">
        <f t="shared" si="72"/>
        <v/>
      </c>
      <c r="BE351" t="str">
        <f t="shared" si="73"/>
        <v/>
      </c>
      <c r="BF351" t="str">
        <f t="shared" si="74"/>
        <v/>
      </c>
    </row>
    <row r="352" spans="1:58" hidden="1" x14ac:dyDescent="0.35">
      <c r="A352" t="s">
        <v>1791</v>
      </c>
      <c r="B352" s="10" t="s">
        <v>1792</v>
      </c>
      <c r="C352" t="s">
        <v>1793</v>
      </c>
      <c r="D352" t="s">
        <v>501</v>
      </c>
      <c r="E352">
        <v>932</v>
      </c>
      <c r="F352" t="s">
        <v>502</v>
      </c>
      <c r="G352">
        <v>12551</v>
      </c>
      <c r="H352">
        <v>932</v>
      </c>
      <c r="I352">
        <v>25</v>
      </c>
      <c r="J352" t="s">
        <v>51</v>
      </c>
      <c r="K352" t="s">
        <v>51</v>
      </c>
      <c r="L352" t="s">
        <v>51</v>
      </c>
      <c r="M352" t="s">
        <v>51</v>
      </c>
      <c r="N352" t="s">
        <v>51</v>
      </c>
      <c r="O352" t="s">
        <v>51</v>
      </c>
      <c r="P352" t="s">
        <v>51</v>
      </c>
      <c r="Q352" t="s">
        <v>51</v>
      </c>
      <c r="R352" t="s">
        <v>51</v>
      </c>
      <c r="S352" t="s">
        <v>51</v>
      </c>
      <c r="T352" t="s">
        <v>51</v>
      </c>
      <c r="U352" t="s">
        <v>51</v>
      </c>
      <c r="V352" t="s">
        <v>51</v>
      </c>
      <c r="W352" t="s">
        <v>51</v>
      </c>
      <c r="X352" t="s">
        <v>51</v>
      </c>
      <c r="Y352" t="s">
        <v>51</v>
      </c>
      <c r="Z352" t="s">
        <v>51</v>
      </c>
      <c r="AA352" t="s">
        <v>51</v>
      </c>
      <c r="AB352" t="s">
        <v>51</v>
      </c>
      <c r="AC352" t="s">
        <v>51</v>
      </c>
      <c r="AD352" t="s">
        <v>51</v>
      </c>
      <c r="AE352" t="s">
        <v>51</v>
      </c>
      <c r="AF352" t="s">
        <v>51</v>
      </c>
      <c r="AG352" t="s">
        <v>1794</v>
      </c>
      <c r="AH352" t="s">
        <v>51</v>
      </c>
      <c r="AI352" t="s">
        <v>51</v>
      </c>
      <c r="AJ352" t="s">
        <v>51</v>
      </c>
      <c r="AK352" t="s">
        <v>51</v>
      </c>
      <c r="AL352" t="s">
        <v>51</v>
      </c>
      <c r="AM352" t="s">
        <v>51</v>
      </c>
      <c r="AN352" t="s">
        <v>51</v>
      </c>
      <c r="AO352" t="s">
        <v>51</v>
      </c>
      <c r="AP352" t="s">
        <v>51</v>
      </c>
      <c r="AQ352" t="s">
        <v>1651</v>
      </c>
      <c r="AR352" t="s">
        <v>83</v>
      </c>
      <c r="AS352">
        <f t="shared" si="75"/>
        <v>4</v>
      </c>
      <c r="AT352">
        <f t="shared" si="76"/>
        <v>4</v>
      </c>
      <c r="AU352">
        <f t="shared" si="77"/>
        <v>4</v>
      </c>
      <c r="AV352">
        <f t="shared" si="78"/>
        <v>4</v>
      </c>
      <c r="AW352">
        <f t="shared" si="79"/>
        <v>4</v>
      </c>
      <c r="AX352">
        <f t="shared" si="80"/>
        <v>4</v>
      </c>
      <c r="AY352">
        <f t="shared" si="81"/>
        <v>4</v>
      </c>
      <c r="AZ352">
        <f t="shared" si="82"/>
        <v>4</v>
      </c>
      <c r="BA352">
        <f t="shared" si="83"/>
        <v>4</v>
      </c>
      <c r="BB352">
        <f t="shared" si="84"/>
        <v>9</v>
      </c>
      <c r="BC352">
        <f t="shared" si="85"/>
        <v>0</v>
      </c>
      <c r="BD352" t="str">
        <f t="shared" si="72"/>
        <v/>
      </c>
      <c r="BE352" t="str">
        <f t="shared" si="73"/>
        <v/>
      </c>
      <c r="BF352" t="str">
        <f t="shared" si="74"/>
        <v/>
      </c>
    </row>
    <row r="353" spans="1:58" hidden="1" x14ac:dyDescent="0.35">
      <c r="A353" t="s">
        <v>436</v>
      </c>
      <c r="B353" s="10" t="s">
        <v>437</v>
      </c>
      <c r="C353" t="s">
        <v>1795</v>
      </c>
      <c r="D353" t="s">
        <v>501</v>
      </c>
      <c r="E353">
        <v>1017</v>
      </c>
      <c r="F353" t="s">
        <v>86</v>
      </c>
      <c r="G353">
        <v>12552</v>
      </c>
      <c r="H353">
        <v>1017</v>
      </c>
      <c r="I353">
        <v>25</v>
      </c>
      <c r="J353" t="s">
        <v>51</v>
      </c>
      <c r="K353" t="s">
        <v>51</v>
      </c>
      <c r="L353" t="s">
        <v>51</v>
      </c>
      <c r="M353" t="s">
        <v>51</v>
      </c>
      <c r="N353" t="s">
        <v>51</v>
      </c>
      <c r="O353" t="s">
        <v>51</v>
      </c>
      <c r="P353" t="s">
        <v>51</v>
      </c>
      <c r="Q353" t="s">
        <v>51</v>
      </c>
      <c r="R353" t="s">
        <v>51</v>
      </c>
      <c r="S353" t="s">
        <v>51</v>
      </c>
      <c r="T353" t="s">
        <v>51</v>
      </c>
      <c r="U353" t="s">
        <v>51</v>
      </c>
      <c r="V353" t="s">
        <v>51</v>
      </c>
      <c r="W353" t="s">
        <v>51</v>
      </c>
      <c r="X353" t="s">
        <v>51</v>
      </c>
      <c r="Y353" t="s">
        <v>51</v>
      </c>
      <c r="Z353" t="s">
        <v>51</v>
      </c>
      <c r="AA353" t="s">
        <v>51</v>
      </c>
      <c r="AB353" t="s">
        <v>51</v>
      </c>
      <c r="AC353" t="s">
        <v>51</v>
      </c>
      <c r="AD353" t="s">
        <v>51</v>
      </c>
      <c r="AE353" t="s">
        <v>51</v>
      </c>
      <c r="AF353" t="s">
        <v>51</v>
      </c>
      <c r="AG353" t="s">
        <v>51</v>
      </c>
      <c r="AH353" t="s">
        <v>51</v>
      </c>
      <c r="AI353" t="s">
        <v>51</v>
      </c>
      <c r="AJ353" t="s">
        <v>51</v>
      </c>
      <c r="AK353" t="s">
        <v>51</v>
      </c>
      <c r="AL353" t="s">
        <v>51</v>
      </c>
      <c r="AM353" t="s">
        <v>51</v>
      </c>
      <c r="AN353" t="s">
        <v>51</v>
      </c>
      <c r="AO353" t="s">
        <v>51</v>
      </c>
      <c r="AP353" t="s">
        <v>51</v>
      </c>
      <c r="AQ353" t="s">
        <v>51</v>
      </c>
      <c r="AR353" t="s">
        <v>51</v>
      </c>
      <c r="AS353">
        <f t="shared" si="75"/>
        <v>4</v>
      </c>
      <c r="AT353">
        <f t="shared" si="76"/>
        <v>4</v>
      </c>
      <c r="AU353">
        <f t="shared" si="77"/>
        <v>4</v>
      </c>
      <c r="AV353">
        <f t="shared" si="78"/>
        <v>4</v>
      </c>
      <c r="AW353">
        <f t="shared" si="79"/>
        <v>4</v>
      </c>
      <c r="AX353">
        <f t="shared" si="80"/>
        <v>4</v>
      </c>
      <c r="AY353">
        <f t="shared" si="81"/>
        <v>4</v>
      </c>
      <c r="AZ353">
        <f t="shared" si="82"/>
        <v>4</v>
      </c>
      <c r="BA353">
        <f t="shared" si="83"/>
        <v>4</v>
      </c>
      <c r="BB353">
        <f t="shared" si="84"/>
        <v>9</v>
      </c>
      <c r="BC353">
        <f t="shared" si="85"/>
        <v>0</v>
      </c>
      <c r="BD353" t="str">
        <f t="shared" si="72"/>
        <v/>
      </c>
      <c r="BE353" t="str">
        <f t="shared" si="73"/>
        <v/>
      </c>
      <c r="BF353" t="str">
        <f t="shared" si="74"/>
        <v/>
      </c>
    </row>
    <row r="354" spans="1:58" hidden="1" x14ac:dyDescent="0.35">
      <c r="A354" t="s">
        <v>518</v>
      </c>
      <c r="B354" s="10" t="s">
        <v>519</v>
      </c>
      <c r="C354" t="s">
        <v>1796</v>
      </c>
      <c r="D354" t="s">
        <v>85</v>
      </c>
      <c r="E354">
        <v>402</v>
      </c>
      <c r="F354" t="s">
        <v>90</v>
      </c>
      <c r="G354">
        <v>12553</v>
      </c>
      <c r="H354">
        <v>402</v>
      </c>
      <c r="I354">
        <v>25</v>
      </c>
      <c r="J354" t="s">
        <v>51</v>
      </c>
      <c r="K354" t="s">
        <v>51</v>
      </c>
      <c r="L354" t="s">
        <v>51</v>
      </c>
      <c r="M354" t="s">
        <v>51</v>
      </c>
      <c r="N354" t="s">
        <v>51</v>
      </c>
      <c r="O354" t="s">
        <v>51</v>
      </c>
      <c r="P354" t="s">
        <v>51</v>
      </c>
      <c r="Q354" t="s">
        <v>51</v>
      </c>
      <c r="R354" t="s">
        <v>51</v>
      </c>
      <c r="S354" t="s">
        <v>51</v>
      </c>
      <c r="T354" t="s">
        <v>51</v>
      </c>
      <c r="U354" t="s">
        <v>51</v>
      </c>
      <c r="V354" t="s">
        <v>51</v>
      </c>
      <c r="W354" t="s">
        <v>51</v>
      </c>
      <c r="X354" t="s">
        <v>51</v>
      </c>
      <c r="Y354" t="s">
        <v>51</v>
      </c>
      <c r="Z354" t="s">
        <v>51</v>
      </c>
      <c r="AA354" t="s">
        <v>51</v>
      </c>
      <c r="AB354" t="s">
        <v>51</v>
      </c>
      <c r="AC354" t="s">
        <v>51</v>
      </c>
      <c r="AD354" t="s">
        <v>51</v>
      </c>
      <c r="AE354" t="s">
        <v>51</v>
      </c>
      <c r="AF354" t="s">
        <v>51</v>
      </c>
      <c r="AG354" t="s">
        <v>1797</v>
      </c>
      <c r="AH354">
        <v>2</v>
      </c>
      <c r="AI354" t="s">
        <v>51</v>
      </c>
      <c r="AJ354" t="s">
        <v>51</v>
      </c>
      <c r="AK354" t="s">
        <v>51</v>
      </c>
      <c r="AL354" t="s">
        <v>51</v>
      </c>
      <c r="AM354" t="s">
        <v>1798</v>
      </c>
      <c r="AN354" t="s">
        <v>51</v>
      </c>
      <c r="AO354" t="s">
        <v>1799</v>
      </c>
      <c r="AP354">
        <v>35</v>
      </c>
      <c r="AQ354" t="s">
        <v>51</v>
      </c>
      <c r="AR354" t="s">
        <v>51</v>
      </c>
      <c r="AS354">
        <f t="shared" si="75"/>
        <v>4</v>
      </c>
      <c r="AT354">
        <f t="shared" si="76"/>
        <v>4</v>
      </c>
      <c r="AU354">
        <f t="shared" si="77"/>
        <v>4</v>
      </c>
      <c r="AV354">
        <f t="shared" si="78"/>
        <v>4</v>
      </c>
      <c r="AW354">
        <f t="shared" si="79"/>
        <v>4</v>
      </c>
      <c r="AX354">
        <f t="shared" si="80"/>
        <v>4</v>
      </c>
      <c r="AY354">
        <f t="shared" si="81"/>
        <v>4</v>
      </c>
      <c r="AZ354">
        <f t="shared" si="82"/>
        <v>4</v>
      </c>
      <c r="BA354">
        <f t="shared" si="83"/>
        <v>4</v>
      </c>
      <c r="BB354">
        <f t="shared" si="84"/>
        <v>9</v>
      </c>
      <c r="BC354">
        <f t="shared" si="85"/>
        <v>2</v>
      </c>
      <c r="BD354">
        <f t="shared" si="72"/>
        <v>5.7142857142857141E-2</v>
      </c>
      <c r="BE354" t="str">
        <f t="shared" si="73"/>
        <v/>
      </c>
      <c r="BF354" t="str">
        <f t="shared" si="74"/>
        <v/>
      </c>
    </row>
    <row r="355" spans="1:58" hidden="1" x14ac:dyDescent="0.35">
      <c r="A355" t="s">
        <v>823</v>
      </c>
      <c r="B355" s="10" t="s">
        <v>824</v>
      </c>
      <c r="C355" t="s">
        <v>1800</v>
      </c>
      <c r="D355" t="s">
        <v>85</v>
      </c>
      <c r="E355">
        <v>802</v>
      </c>
      <c r="F355" t="s">
        <v>86</v>
      </c>
      <c r="G355">
        <v>12554</v>
      </c>
      <c r="H355">
        <v>802</v>
      </c>
      <c r="I355">
        <v>25</v>
      </c>
      <c r="J355" t="s">
        <v>51</v>
      </c>
      <c r="K355" t="s">
        <v>51</v>
      </c>
      <c r="L355" t="s">
        <v>51</v>
      </c>
      <c r="M355" t="s">
        <v>51</v>
      </c>
      <c r="N355" t="s">
        <v>51</v>
      </c>
      <c r="O355" t="s">
        <v>51</v>
      </c>
      <c r="P355" t="s">
        <v>51</v>
      </c>
      <c r="Q355" t="s">
        <v>51</v>
      </c>
      <c r="R355" t="s">
        <v>51</v>
      </c>
      <c r="S355" t="s">
        <v>51</v>
      </c>
      <c r="T355" t="s">
        <v>51</v>
      </c>
      <c r="U355" t="s">
        <v>51</v>
      </c>
      <c r="V355" t="s">
        <v>51</v>
      </c>
      <c r="W355" t="s">
        <v>51</v>
      </c>
      <c r="X355" t="s">
        <v>51</v>
      </c>
      <c r="Y355" t="s">
        <v>51</v>
      </c>
      <c r="Z355" t="s">
        <v>51</v>
      </c>
      <c r="AA355" t="s">
        <v>51</v>
      </c>
      <c r="AB355" t="s">
        <v>51</v>
      </c>
      <c r="AC355" t="s">
        <v>51</v>
      </c>
      <c r="AD355" t="s">
        <v>51</v>
      </c>
      <c r="AE355" t="s">
        <v>51</v>
      </c>
      <c r="AF355" t="s">
        <v>51</v>
      </c>
      <c r="AG355" t="s">
        <v>51</v>
      </c>
      <c r="AH355" t="s">
        <v>51</v>
      </c>
      <c r="AI355" t="s">
        <v>51</v>
      </c>
      <c r="AJ355" t="s">
        <v>51</v>
      </c>
      <c r="AK355" t="s">
        <v>51</v>
      </c>
      <c r="AL355" t="s">
        <v>51</v>
      </c>
      <c r="AM355" t="s">
        <v>51</v>
      </c>
      <c r="AN355" t="s">
        <v>51</v>
      </c>
      <c r="AO355" t="s">
        <v>51</v>
      </c>
      <c r="AP355" t="s">
        <v>51</v>
      </c>
      <c r="AQ355" t="s">
        <v>51</v>
      </c>
      <c r="AR355" t="s">
        <v>51</v>
      </c>
      <c r="AS355">
        <f t="shared" si="75"/>
        <v>4</v>
      </c>
      <c r="AT355">
        <f t="shared" si="76"/>
        <v>4</v>
      </c>
      <c r="AU355">
        <f t="shared" si="77"/>
        <v>4</v>
      </c>
      <c r="AV355">
        <f t="shared" si="78"/>
        <v>4</v>
      </c>
      <c r="AW355">
        <f t="shared" si="79"/>
        <v>4</v>
      </c>
      <c r="AX355">
        <f t="shared" si="80"/>
        <v>4</v>
      </c>
      <c r="AY355">
        <f t="shared" si="81"/>
        <v>4</v>
      </c>
      <c r="AZ355">
        <f t="shared" si="82"/>
        <v>4</v>
      </c>
      <c r="BA355">
        <f t="shared" si="83"/>
        <v>4</v>
      </c>
      <c r="BB355">
        <f t="shared" si="84"/>
        <v>9</v>
      </c>
      <c r="BC355">
        <f t="shared" si="85"/>
        <v>0</v>
      </c>
      <c r="BD355" t="str">
        <f t="shared" si="72"/>
        <v/>
      </c>
      <c r="BE355" t="str">
        <f t="shared" si="73"/>
        <v/>
      </c>
      <c r="BF355" t="str">
        <f t="shared" si="74"/>
        <v/>
      </c>
    </row>
    <row r="356" spans="1:58" hidden="1" x14ac:dyDescent="0.35">
      <c r="A356" t="s">
        <v>626</v>
      </c>
      <c r="B356" s="10" t="s">
        <v>627</v>
      </c>
      <c r="C356" t="s">
        <v>1801</v>
      </c>
      <c r="D356" t="s">
        <v>501</v>
      </c>
      <c r="E356">
        <v>1030</v>
      </c>
      <c r="F356" t="s">
        <v>90</v>
      </c>
      <c r="G356">
        <v>12555</v>
      </c>
      <c r="H356">
        <v>1030</v>
      </c>
      <c r="I356">
        <v>25</v>
      </c>
      <c r="J356" t="s">
        <v>51</v>
      </c>
      <c r="K356" t="s">
        <v>51</v>
      </c>
      <c r="L356" t="s">
        <v>51</v>
      </c>
      <c r="M356" t="s">
        <v>51</v>
      </c>
      <c r="N356" t="s">
        <v>51</v>
      </c>
      <c r="O356" t="s">
        <v>51</v>
      </c>
      <c r="P356" t="s">
        <v>51</v>
      </c>
      <c r="Q356" t="s">
        <v>51</v>
      </c>
      <c r="R356" t="s">
        <v>51</v>
      </c>
      <c r="S356" t="s">
        <v>51</v>
      </c>
      <c r="T356" t="s">
        <v>51</v>
      </c>
      <c r="U356" t="s">
        <v>51</v>
      </c>
      <c r="V356" t="s">
        <v>51</v>
      </c>
      <c r="W356" t="s">
        <v>51</v>
      </c>
      <c r="X356" t="s">
        <v>51</v>
      </c>
      <c r="Y356" t="s">
        <v>51</v>
      </c>
      <c r="Z356" t="s">
        <v>51</v>
      </c>
      <c r="AA356" t="s">
        <v>51</v>
      </c>
      <c r="AB356" t="s">
        <v>51</v>
      </c>
      <c r="AC356" t="s">
        <v>51</v>
      </c>
      <c r="AD356" t="s">
        <v>51</v>
      </c>
      <c r="AE356" t="s">
        <v>51</v>
      </c>
      <c r="AF356" t="s">
        <v>51</v>
      </c>
      <c r="AG356" t="s">
        <v>51</v>
      </c>
      <c r="AH356" t="s">
        <v>51</v>
      </c>
      <c r="AI356" t="s">
        <v>51</v>
      </c>
      <c r="AJ356" t="s">
        <v>51</v>
      </c>
      <c r="AK356" t="s">
        <v>51</v>
      </c>
      <c r="AL356" t="s">
        <v>51</v>
      </c>
      <c r="AM356" t="s">
        <v>51</v>
      </c>
      <c r="AN356" t="s">
        <v>51</v>
      </c>
      <c r="AO356" t="s">
        <v>51</v>
      </c>
      <c r="AP356" t="s">
        <v>51</v>
      </c>
      <c r="AQ356" t="s">
        <v>51</v>
      </c>
      <c r="AR356" t="s">
        <v>51</v>
      </c>
      <c r="AS356">
        <f t="shared" si="75"/>
        <v>4</v>
      </c>
      <c r="AT356">
        <f t="shared" si="76"/>
        <v>4</v>
      </c>
      <c r="AU356">
        <f t="shared" si="77"/>
        <v>4</v>
      </c>
      <c r="AV356">
        <f t="shared" si="78"/>
        <v>4</v>
      </c>
      <c r="AW356">
        <f t="shared" si="79"/>
        <v>4</v>
      </c>
      <c r="AX356">
        <f t="shared" si="80"/>
        <v>4</v>
      </c>
      <c r="AY356">
        <f t="shared" si="81"/>
        <v>4</v>
      </c>
      <c r="AZ356">
        <f t="shared" si="82"/>
        <v>4</v>
      </c>
      <c r="BA356">
        <f t="shared" si="83"/>
        <v>4</v>
      </c>
      <c r="BB356">
        <f t="shared" si="84"/>
        <v>9</v>
      </c>
      <c r="BC356">
        <f t="shared" si="85"/>
        <v>0</v>
      </c>
      <c r="BD356" t="str">
        <f t="shared" si="72"/>
        <v/>
      </c>
      <c r="BE356" t="str">
        <f t="shared" si="73"/>
        <v/>
      </c>
      <c r="BF356" t="str">
        <f t="shared" si="74"/>
        <v/>
      </c>
    </row>
    <row r="357" spans="1:58" hidden="1" x14ac:dyDescent="0.35">
      <c r="A357" t="s">
        <v>1258</v>
      </c>
      <c r="B357" s="10" t="s">
        <v>1259</v>
      </c>
      <c r="C357" t="s">
        <v>1802</v>
      </c>
      <c r="D357" t="s">
        <v>501</v>
      </c>
      <c r="E357">
        <v>743</v>
      </c>
      <c r="F357" t="s">
        <v>502</v>
      </c>
      <c r="G357">
        <v>12556</v>
      </c>
      <c r="H357">
        <v>743</v>
      </c>
      <c r="I357">
        <v>25</v>
      </c>
      <c r="J357" t="s">
        <v>51</v>
      </c>
      <c r="K357" t="s">
        <v>51</v>
      </c>
      <c r="L357" t="s">
        <v>51</v>
      </c>
      <c r="M357" t="s">
        <v>51</v>
      </c>
      <c r="N357" t="s">
        <v>51</v>
      </c>
      <c r="O357" t="s">
        <v>51</v>
      </c>
      <c r="P357" t="s">
        <v>51</v>
      </c>
      <c r="Q357" t="s">
        <v>51</v>
      </c>
      <c r="R357" t="s">
        <v>51</v>
      </c>
      <c r="S357" t="s">
        <v>51</v>
      </c>
      <c r="T357" t="s">
        <v>51</v>
      </c>
      <c r="U357" t="s">
        <v>51</v>
      </c>
      <c r="V357" t="s">
        <v>51</v>
      </c>
      <c r="W357" t="s">
        <v>51</v>
      </c>
      <c r="X357" t="s">
        <v>51</v>
      </c>
      <c r="Y357" t="s">
        <v>51</v>
      </c>
      <c r="Z357" t="s">
        <v>51</v>
      </c>
      <c r="AA357" t="s">
        <v>51</v>
      </c>
      <c r="AB357" t="s">
        <v>51</v>
      </c>
      <c r="AC357" t="s">
        <v>51</v>
      </c>
      <c r="AD357" t="s">
        <v>51</v>
      </c>
      <c r="AE357" t="s">
        <v>51</v>
      </c>
      <c r="AF357" t="s">
        <v>51</v>
      </c>
      <c r="AG357" t="s">
        <v>51</v>
      </c>
      <c r="AH357">
        <v>0</v>
      </c>
      <c r="AI357">
        <v>3</v>
      </c>
      <c r="AJ357" t="s">
        <v>51</v>
      </c>
      <c r="AK357" t="s">
        <v>51</v>
      </c>
      <c r="AL357" t="s">
        <v>51</v>
      </c>
      <c r="AM357" t="s">
        <v>51</v>
      </c>
      <c r="AN357" t="s">
        <v>51</v>
      </c>
      <c r="AO357" t="s">
        <v>51</v>
      </c>
      <c r="AP357" t="s">
        <v>51</v>
      </c>
      <c r="AQ357" t="s">
        <v>1803</v>
      </c>
      <c r="AR357" t="s">
        <v>692</v>
      </c>
      <c r="AS357">
        <f t="shared" si="75"/>
        <v>4</v>
      </c>
      <c r="AT357">
        <f t="shared" si="76"/>
        <v>4</v>
      </c>
      <c r="AU357">
        <f t="shared" si="77"/>
        <v>4</v>
      </c>
      <c r="AV357">
        <f t="shared" si="78"/>
        <v>4</v>
      </c>
      <c r="AW357">
        <f t="shared" si="79"/>
        <v>4</v>
      </c>
      <c r="AX357">
        <f t="shared" si="80"/>
        <v>4</v>
      </c>
      <c r="AY357">
        <f t="shared" si="81"/>
        <v>4</v>
      </c>
      <c r="AZ357">
        <f t="shared" si="82"/>
        <v>4</v>
      </c>
      <c r="BA357">
        <f t="shared" si="83"/>
        <v>4</v>
      </c>
      <c r="BB357">
        <f t="shared" si="84"/>
        <v>9</v>
      </c>
      <c r="BC357">
        <f t="shared" si="85"/>
        <v>3</v>
      </c>
      <c r="BD357" t="str">
        <f t="shared" si="72"/>
        <v/>
      </c>
      <c r="BE357" t="str">
        <f t="shared" si="73"/>
        <v/>
      </c>
      <c r="BF357" t="str">
        <f t="shared" si="74"/>
        <v/>
      </c>
    </row>
    <row r="358" spans="1:58" hidden="1" x14ac:dyDescent="0.35">
      <c r="A358" t="s">
        <v>983</v>
      </c>
      <c r="B358" s="10" t="s">
        <v>984</v>
      </c>
      <c r="C358" t="s">
        <v>1804</v>
      </c>
      <c r="D358" t="s">
        <v>85</v>
      </c>
      <c r="E358">
        <v>291</v>
      </c>
      <c r="F358" t="s">
        <v>86</v>
      </c>
      <c r="G358">
        <v>12557</v>
      </c>
      <c r="H358">
        <v>291</v>
      </c>
      <c r="I358">
        <v>25</v>
      </c>
      <c r="J358" t="s">
        <v>51</v>
      </c>
      <c r="K358" t="s">
        <v>51</v>
      </c>
      <c r="L358" t="s">
        <v>51</v>
      </c>
      <c r="M358" t="s">
        <v>51</v>
      </c>
      <c r="N358" t="s">
        <v>51</v>
      </c>
      <c r="O358" t="s">
        <v>51</v>
      </c>
      <c r="P358" t="s">
        <v>51</v>
      </c>
      <c r="Q358" t="s">
        <v>51</v>
      </c>
      <c r="R358" t="s">
        <v>51</v>
      </c>
      <c r="S358" t="s">
        <v>51</v>
      </c>
      <c r="T358" t="s">
        <v>51</v>
      </c>
      <c r="U358" t="s">
        <v>51</v>
      </c>
      <c r="V358" t="s">
        <v>51</v>
      </c>
      <c r="W358" t="s">
        <v>51</v>
      </c>
      <c r="X358" t="s">
        <v>51</v>
      </c>
      <c r="Y358" t="s">
        <v>51</v>
      </c>
      <c r="Z358" t="s">
        <v>51</v>
      </c>
      <c r="AA358" t="s">
        <v>51</v>
      </c>
      <c r="AB358" t="s">
        <v>51</v>
      </c>
      <c r="AC358" t="s">
        <v>51</v>
      </c>
      <c r="AD358" t="s">
        <v>51</v>
      </c>
      <c r="AE358" t="s">
        <v>51</v>
      </c>
      <c r="AF358" t="s">
        <v>51</v>
      </c>
      <c r="AG358" t="s">
        <v>51</v>
      </c>
      <c r="AH358" t="s">
        <v>51</v>
      </c>
      <c r="AI358" t="s">
        <v>51</v>
      </c>
      <c r="AJ358" t="s">
        <v>51</v>
      </c>
      <c r="AK358" t="s">
        <v>51</v>
      </c>
      <c r="AL358" t="s">
        <v>51</v>
      </c>
      <c r="AM358" t="s">
        <v>51</v>
      </c>
      <c r="AN358" t="s">
        <v>51</v>
      </c>
      <c r="AO358" t="s">
        <v>51</v>
      </c>
      <c r="AP358" t="s">
        <v>51</v>
      </c>
      <c r="AQ358" t="s">
        <v>51</v>
      </c>
      <c r="AR358" t="s">
        <v>51</v>
      </c>
      <c r="AS358">
        <f t="shared" si="75"/>
        <v>4</v>
      </c>
      <c r="AT358">
        <f t="shared" si="76"/>
        <v>4</v>
      </c>
      <c r="AU358">
        <f t="shared" si="77"/>
        <v>4</v>
      </c>
      <c r="AV358">
        <f t="shared" si="78"/>
        <v>4</v>
      </c>
      <c r="AW358">
        <f t="shared" si="79"/>
        <v>4</v>
      </c>
      <c r="AX358">
        <f t="shared" si="80"/>
        <v>4</v>
      </c>
      <c r="AY358">
        <f t="shared" si="81"/>
        <v>4</v>
      </c>
      <c r="AZ358">
        <f t="shared" si="82"/>
        <v>4</v>
      </c>
      <c r="BA358">
        <f t="shared" si="83"/>
        <v>4</v>
      </c>
      <c r="BB358">
        <f t="shared" si="84"/>
        <v>9</v>
      </c>
      <c r="BC358">
        <f t="shared" si="85"/>
        <v>0</v>
      </c>
      <c r="BD358" t="str">
        <f t="shared" si="72"/>
        <v/>
      </c>
      <c r="BE358" t="str">
        <f t="shared" si="73"/>
        <v/>
      </c>
      <c r="BF358" t="str">
        <f t="shared" si="74"/>
        <v/>
      </c>
    </row>
    <row r="359" spans="1:58" hidden="1" x14ac:dyDescent="0.35">
      <c r="A359" t="s">
        <v>469</v>
      </c>
      <c r="B359" s="10" t="s">
        <v>470</v>
      </c>
      <c r="C359" t="s">
        <v>1805</v>
      </c>
      <c r="D359" t="s">
        <v>85</v>
      </c>
      <c r="E359">
        <v>246</v>
      </c>
      <c r="F359" t="s">
        <v>86</v>
      </c>
      <c r="G359">
        <v>12558</v>
      </c>
      <c r="H359">
        <v>246</v>
      </c>
      <c r="I359">
        <v>25</v>
      </c>
      <c r="J359" t="s">
        <v>51</v>
      </c>
      <c r="K359" t="s">
        <v>51</v>
      </c>
      <c r="L359" t="s">
        <v>51</v>
      </c>
      <c r="M359" t="s">
        <v>51</v>
      </c>
      <c r="N359" t="s">
        <v>51</v>
      </c>
      <c r="O359" t="s">
        <v>51</v>
      </c>
      <c r="P359" t="s">
        <v>51</v>
      </c>
      <c r="Q359" t="s">
        <v>51</v>
      </c>
      <c r="R359" t="s">
        <v>51</v>
      </c>
      <c r="S359" t="s">
        <v>51</v>
      </c>
      <c r="T359" t="s">
        <v>51</v>
      </c>
      <c r="U359" t="s">
        <v>51</v>
      </c>
      <c r="V359" t="s">
        <v>51</v>
      </c>
      <c r="W359" t="s">
        <v>51</v>
      </c>
      <c r="X359" t="s">
        <v>51</v>
      </c>
      <c r="Y359" t="s">
        <v>51</v>
      </c>
      <c r="Z359" t="s">
        <v>51</v>
      </c>
      <c r="AA359" t="s">
        <v>51</v>
      </c>
      <c r="AB359" t="s">
        <v>51</v>
      </c>
      <c r="AC359" t="s">
        <v>51</v>
      </c>
      <c r="AD359" t="s">
        <v>51</v>
      </c>
      <c r="AE359" t="s">
        <v>51</v>
      </c>
      <c r="AF359" t="s">
        <v>51</v>
      </c>
      <c r="AG359" t="s">
        <v>51</v>
      </c>
      <c r="AH359" t="s">
        <v>51</v>
      </c>
      <c r="AI359" t="s">
        <v>51</v>
      </c>
      <c r="AJ359" t="s">
        <v>51</v>
      </c>
      <c r="AK359" t="s">
        <v>51</v>
      </c>
      <c r="AL359" t="s">
        <v>51</v>
      </c>
      <c r="AM359" t="s">
        <v>51</v>
      </c>
      <c r="AN359" t="s">
        <v>51</v>
      </c>
      <c r="AO359" t="s">
        <v>51</v>
      </c>
      <c r="AP359" t="s">
        <v>51</v>
      </c>
      <c r="AQ359" t="s">
        <v>51</v>
      </c>
      <c r="AR359" t="s">
        <v>51</v>
      </c>
      <c r="AS359">
        <f t="shared" si="75"/>
        <v>4</v>
      </c>
      <c r="AT359">
        <f t="shared" si="76"/>
        <v>4</v>
      </c>
      <c r="AU359">
        <f t="shared" si="77"/>
        <v>4</v>
      </c>
      <c r="AV359">
        <f t="shared" si="78"/>
        <v>4</v>
      </c>
      <c r="AW359">
        <f t="shared" si="79"/>
        <v>4</v>
      </c>
      <c r="AX359">
        <f t="shared" si="80"/>
        <v>4</v>
      </c>
      <c r="AY359">
        <f t="shared" si="81"/>
        <v>4</v>
      </c>
      <c r="AZ359">
        <f t="shared" si="82"/>
        <v>4</v>
      </c>
      <c r="BA359">
        <f t="shared" si="83"/>
        <v>4</v>
      </c>
      <c r="BB359">
        <f t="shared" si="84"/>
        <v>9</v>
      </c>
      <c r="BC359">
        <f t="shared" si="85"/>
        <v>0</v>
      </c>
      <c r="BD359" t="str">
        <f t="shared" si="72"/>
        <v/>
      </c>
      <c r="BE359" t="str">
        <f t="shared" si="73"/>
        <v/>
      </c>
      <c r="BF359" t="str">
        <f t="shared" si="74"/>
        <v/>
      </c>
    </row>
    <row r="360" spans="1:58" hidden="1" x14ac:dyDescent="0.35">
      <c r="A360" t="s">
        <v>1791</v>
      </c>
      <c r="B360" s="10" t="s">
        <v>1792</v>
      </c>
      <c r="C360" t="s">
        <v>1806</v>
      </c>
      <c r="D360" t="s">
        <v>501</v>
      </c>
      <c r="E360">
        <v>929</v>
      </c>
      <c r="F360" t="s">
        <v>502</v>
      </c>
      <c r="G360">
        <v>12559</v>
      </c>
      <c r="H360">
        <v>929</v>
      </c>
      <c r="I360">
        <v>25</v>
      </c>
      <c r="J360" t="s">
        <v>51</v>
      </c>
      <c r="K360" t="s">
        <v>51</v>
      </c>
      <c r="L360" t="s">
        <v>51</v>
      </c>
      <c r="M360" t="s">
        <v>51</v>
      </c>
      <c r="N360" t="s">
        <v>51</v>
      </c>
      <c r="O360" t="s">
        <v>51</v>
      </c>
      <c r="P360" t="s">
        <v>51</v>
      </c>
      <c r="Q360" t="s">
        <v>51</v>
      </c>
      <c r="R360" t="s">
        <v>51</v>
      </c>
      <c r="S360" t="s">
        <v>51</v>
      </c>
      <c r="T360" t="s">
        <v>51</v>
      </c>
      <c r="U360" t="s">
        <v>51</v>
      </c>
      <c r="V360" t="s">
        <v>51</v>
      </c>
      <c r="W360" t="s">
        <v>51</v>
      </c>
      <c r="X360" t="s">
        <v>51</v>
      </c>
      <c r="Y360" t="s">
        <v>51</v>
      </c>
      <c r="Z360" t="s">
        <v>51</v>
      </c>
      <c r="AA360" t="s">
        <v>51</v>
      </c>
      <c r="AB360" t="s">
        <v>51</v>
      </c>
      <c r="AC360" t="s">
        <v>51</v>
      </c>
      <c r="AD360" t="s">
        <v>51</v>
      </c>
      <c r="AE360" t="s">
        <v>51</v>
      </c>
      <c r="AF360" t="s">
        <v>51</v>
      </c>
      <c r="AG360" t="s">
        <v>51</v>
      </c>
      <c r="AH360" t="s">
        <v>51</v>
      </c>
      <c r="AI360" t="s">
        <v>51</v>
      </c>
      <c r="AJ360" t="s">
        <v>51</v>
      </c>
      <c r="AK360" t="s">
        <v>51</v>
      </c>
      <c r="AL360" t="s">
        <v>51</v>
      </c>
      <c r="AM360" t="s">
        <v>51</v>
      </c>
      <c r="AN360" t="s">
        <v>51</v>
      </c>
      <c r="AO360" t="s">
        <v>51</v>
      </c>
      <c r="AP360" t="s">
        <v>51</v>
      </c>
      <c r="AQ360" t="s">
        <v>51</v>
      </c>
      <c r="AR360" t="s">
        <v>51</v>
      </c>
      <c r="AS360">
        <f t="shared" si="75"/>
        <v>4</v>
      </c>
      <c r="AT360">
        <f t="shared" si="76"/>
        <v>4</v>
      </c>
      <c r="AU360">
        <f t="shared" si="77"/>
        <v>4</v>
      </c>
      <c r="AV360">
        <f t="shared" si="78"/>
        <v>4</v>
      </c>
      <c r="AW360">
        <f t="shared" si="79"/>
        <v>4</v>
      </c>
      <c r="AX360">
        <f t="shared" si="80"/>
        <v>4</v>
      </c>
      <c r="AY360">
        <f t="shared" si="81"/>
        <v>4</v>
      </c>
      <c r="AZ360">
        <f t="shared" si="82"/>
        <v>4</v>
      </c>
      <c r="BA360">
        <f t="shared" si="83"/>
        <v>4</v>
      </c>
      <c r="BB360">
        <f t="shared" si="84"/>
        <v>9</v>
      </c>
      <c r="BC360">
        <f t="shared" si="85"/>
        <v>0</v>
      </c>
      <c r="BD360" t="str">
        <f t="shared" si="72"/>
        <v/>
      </c>
      <c r="BE360" t="str">
        <f t="shared" si="73"/>
        <v/>
      </c>
      <c r="BF360" t="str">
        <f t="shared" si="74"/>
        <v/>
      </c>
    </row>
    <row r="361" spans="1:58" x14ac:dyDescent="0.35">
      <c r="A361" t="s">
        <v>164</v>
      </c>
      <c r="B361" s="10" t="s">
        <v>165</v>
      </c>
      <c r="C361" t="s">
        <v>1807</v>
      </c>
      <c r="D361" t="s">
        <v>501</v>
      </c>
      <c r="E361">
        <v>550</v>
      </c>
      <c r="F361" t="s">
        <v>502</v>
      </c>
      <c r="G361">
        <v>12560</v>
      </c>
      <c r="H361">
        <v>550</v>
      </c>
      <c r="I361">
        <v>25</v>
      </c>
      <c r="J361" t="s">
        <v>51</v>
      </c>
      <c r="K361" t="s">
        <v>51</v>
      </c>
      <c r="L361" t="s">
        <v>51</v>
      </c>
      <c r="M361" t="s">
        <v>51</v>
      </c>
      <c r="N361" t="s">
        <v>51</v>
      </c>
      <c r="O361" t="s">
        <v>51</v>
      </c>
      <c r="P361" t="s">
        <v>51</v>
      </c>
      <c r="Q361" t="s">
        <v>51</v>
      </c>
      <c r="R361" t="s">
        <v>51</v>
      </c>
      <c r="S361" t="s">
        <v>51</v>
      </c>
      <c r="T361" t="s">
        <v>51</v>
      </c>
      <c r="U361" t="s">
        <v>51</v>
      </c>
      <c r="V361" t="s">
        <v>51</v>
      </c>
      <c r="W361" t="s">
        <v>51</v>
      </c>
      <c r="X361" t="s">
        <v>51</v>
      </c>
      <c r="Y361" t="s">
        <v>51</v>
      </c>
      <c r="Z361" t="s">
        <v>1808</v>
      </c>
      <c r="AA361" t="s">
        <v>51</v>
      </c>
      <c r="AB361" t="s">
        <v>1809</v>
      </c>
      <c r="AC361" t="s">
        <v>51</v>
      </c>
      <c r="AD361" t="s">
        <v>51</v>
      </c>
      <c r="AE361" t="s">
        <v>1810</v>
      </c>
      <c r="AF361" t="s">
        <v>1811</v>
      </c>
      <c r="AG361" t="s">
        <v>51</v>
      </c>
      <c r="AH361" t="s">
        <v>51</v>
      </c>
      <c r="AI361" t="s">
        <v>51</v>
      </c>
      <c r="AJ361" t="s">
        <v>51</v>
      </c>
      <c r="AK361" t="s">
        <v>51</v>
      </c>
      <c r="AL361" t="s">
        <v>51</v>
      </c>
      <c r="AM361" t="s">
        <v>1812</v>
      </c>
      <c r="AN361" t="s">
        <v>51</v>
      </c>
      <c r="AO361" t="s">
        <v>51</v>
      </c>
      <c r="AP361" t="s">
        <v>51</v>
      </c>
      <c r="AQ361" t="s">
        <v>51</v>
      </c>
      <c r="AR361" t="s">
        <v>51</v>
      </c>
      <c r="AS361">
        <f t="shared" si="75"/>
        <v>4</v>
      </c>
      <c r="AT361">
        <f t="shared" si="76"/>
        <v>4</v>
      </c>
      <c r="AU361">
        <f t="shared" si="77"/>
        <v>4</v>
      </c>
      <c r="AV361">
        <f t="shared" si="78"/>
        <v>4</v>
      </c>
      <c r="AW361">
        <f t="shared" si="79"/>
        <v>50</v>
      </c>
      <c r="AX361">
        <f t="shared" si="80"/>
        <v>4</v>
      </c>
      <c r="AY361">
        <f t="shared" si="81"/>
        <v>255</v>
      </c>
      <c r="AZ361">
        <f t="shared" si="82"/>
        <v>4</v>
      </c>
      <c r="BA361">
        <f t="shared" si="83"/>
        <v>4</v>
      </c>
      <c r="BB361">
        <f t="shared" si="84"/>
        <v>7</v>
      </c>
      <c r="BC361">
        <f t="shared" si="85"/>
        <v>0</v>
      </c>
      <c r="BD361" t="str">
        <f t="shared" si="72"/>
        <v/>
      </c>
      <c r="BE361" t="str">
        <f t="shared" si="73"/>
        <v/>
      </c>
      <c r="BF361" t="str">
        <f t="shared" si="74"/>
        <v/>
      </c>
    </row>
    <row r="362" spans="1:58" hidden="1" x14ac:dyDescent="0.35">
      <c r="A362" t="s">
        <v>885</v>
      </c>
      <c r="B362" s="10" t="s">
        <v>886</v>
      </c>
      <c r="C362" t="s">
        <v>1813</v>
      </c>
      <c r="D362" t="s">
        <v>501</v>
      </c>
      <c r="E362">
        <v>730</v>
      </c>
      <c r="F362" t="s">
        <v>502</v>
      </c>
      <c r="G362">
        <v>12561</v>
      </c>
      <c r="H362">
        <v>730</v>
      </c>
      <c r="I362">
        <v>25</v>
      </c>
      <c r="J362" t="s">
        <v>51</v>
      </c>
      <c r="K362" t="s">
        <v>51</v>
      </c>
      <c r="L362" t="s">
        <v>51</v>
      </c>
      <c r="M362" t="s">
        <v>51</v>
      </c>
      <c r="N362" t="s">
        <v>51</v>
      </c>
      <c r="O362" t="s">
        <v>51</v>
      </c>
      <c r="P362" t="s">
        <v>51</v>
      </c>
      <c r="Q362" t="s">
        <v>51</v>
      </c>
      <c r="R362" t="s">
        <v>51</v>
      </c>
      <c r="S362" t="s">
        <v>51</v>
      </c>
      <c r="T362" t="s">
        <v>51</v>
      </c>
      <c r="U362" t="s">
        <v>51</v>
      </c>
      <c r="V362" t="s">
        <v>51</v>
      </c>
      <c r="W362" t="s">
        <v>51</v>
      </c>
      <c r="X362" t="s">
        <v>51</v>
      </c>
      <c r="Y362" t="s">
        <v>51</v>
      </c>
      <c r="Z362" t="s">
        <v>51</v>
      </c>
      <c r="AA362" t="s">
        <v>51</v>
      </c>
      <c r="AB362" t="s">
        <v>51</v>
      </c>
      <c r="AC362" t="s">
        <v>51</v>
      </c>
      <c r="AD362" t="s">
        <v>51</v>
      </c>
      <c r="AE362" t="s">
        <v>51</v>
      </c>
      <c r="AF362" t="s">
        <v>51</v>
      </c>
      <c r="AG362" t="s">
        <v>51</v>
      </c>
      <c r="AH362" t="s">
        <v>51</v>
      </c>
      <c r="AI362" t="s">
        <v>51</v>
      </c>
      <c r="AJ362" t="s">
        <v>51</v>
      </c>
      <c r="AK362" t="s">
        <v>51</v>
      </c>
      <c r="AL362" t="s">
        <v>51</v>
      </c>
      <c r="AM362" t="s">
        <v>51</v>
      </c>
      <c r="AN362" t="s">
        <v>51</v>
      </c>
      <c r="AO362" t="s">
        <v>51</v>
      </c>
      <c r="AP362" t="s">
        <v>51</v>
      </c>
      <c r="AQ362" t="s">
        <v>51</v>
      </c>
      <c r="AR362" t="s">
        <v>51</v>
      </c>
      <c r="AS362">
        <f t="shared" si="75"/>
        <v>4</v>
      </c>
      <c r="AT362">
        <f t="shared" si="76"/>
        <v>4</v>
      </c>
      <c r="AU362">
        <f t="shared" si="77"/>
        <v>4</v>
      </c>
      <c r="AV362">
        <f t="shared" si="78"/>
        <v>4</v>
      </c>
      <c r="AW362">
        <f t="shared" si="79"/>
        <v>4</v>
      </c>
      <c r="AX362">
        <f t="shared" si="80"/>
        <v>4</v>
      </c>
      <c r="AY362">
        <f t="shared" si="81"/>
        <v>4</v>
      </c>
      <c r="AZ362">
        <f t="shared" si="82"/>
        <v>4</v>
      </c>
      <c r="BA362">
        <f t="shared" si="83"/>
        <v>4</v>
      </c>
      <c r="BB362">
        <f t="shared" si="84"/>
        <v>9</v>
      </c>
      <c r="BC362">
        <f t="shared" si="85"/>
        <v>0</v>
      </c>
      <c r="BD362" t="str">
        <f t="shared" si="72"/>
        <v/>
      </c>
      <c r="BE362" t="str">
        <f t="shared" si="73"/>
        <v/>
      </c>
      <c r="BF362" t="str">
        <f t="shared" si="74"/>
        <v/>
      </c>
    </row>
    <row r="363" spans="1:58" hidden="1" x14ac:dyDescent="0.35">
      <c r="A363" t="s">
        <v>823</v>
      </c>
      <c r="B363" s="10" t="s">
        <v>824</v>
      </c>
      <c r="C363" t="s">
        <v>1814</v>
      </c>
      <c r="D363" t="s">
        <v>501</v>
      </c>
      <c r="E363">
        <v>885</v>
      </c>
      <c r="F363" t="s">
        <v>502</v>
      </c>
      <c r="G363">
        <v>12562</v>
      </c>
      <c r="H363">
        <v>885</v>
      </c>
      <c r="I363">
        <v>25</v>
      </c>
      <c r="J363" t="s">
        <v>51</v>
      </c>
      <c r="K363" t="s">
        <v>51</v>
      </c>
      <c r="L363" t="s">
        <v>51</v>
      </c>
      <c r="M363" t="s">
        <v>51</v>
      </c>
      <c r="N363" t="s">
        <v>51</v>
      </c>
      <c r="O363" t="s">
        <v>51</v>
      </c>
      <c r="P363" t="s">
        <v>51</v>
      </c>
      <c r="Q363" t="s">
        <v>51</v>
      </c>
      <c r="R363" t="s">
        <v>51</v>
      </c>
      <c r="S363" t="s">
        <v>51</v>
      </c>
      <c r="T363" t="s">
        <v>51</v>
      </c>
      <c r="U363" t="s">
        <v>51</v>
      </c>
      <c r="V363" t="s">
        <v>51</v>
      </c>
      <c r="W363" t="s">
        <v>51</v>
      </c>
      <c r="X363" t="s">
        <v>51</v>
      </c>
      <c r="Y363" t="s">
        <v>51</v>
      </c>
      <c r="Z363" t="s">
        <v>51</v>
      </c>
      <c r="AA363" t="s">
        <v>51</v>
      </c>
      <c r="AB363" t="s">
        <v>51</v>
      </c>
      <c r="AC363" t="s">
        <v>51</v>
      </c>
      <c r="AD363" t="s">
        <v>51</v>
      </c>
      <c r="AE363" t="s">
        <v>51</v>
      </c>
      <c r="AF363" t="s">
        <v>51</v>
      </c>
      <c r="AG363" t="s">
        <v>51</v>
      </c>
      <c r="AH363" t="s">
        <v>51</v>
      </c>
      <c r="AI363" t="s">
        <v>51</v>
      </c>
      <c r="AJ363" t="s">
        <v>51</v>
      </c>
      <c r="AK363" t="s">
        <v>51</v>
      </c>
      <c r="AL363" t="s">
        <v>51</v>
      </c>
      <c r="AM363" t="s">
        <v>51</v>
      </c>
      <c r="AN363" t="s">
        <v>51</v>
      </c>
      <c r="AO363" t="s">
        <v>51</v>
      </c>
      <c r="AP363" t="s">
        <v>51</v>
      </c>
      <c r="AQ363" t="s">
        <v>51</v>
      </c>
      <c r="AR363" t="s">
        <v>51</v>
      </c>
      <c r="AS363">
        <f t="shared" si="75"/>
        <v>4</v>
      </c>
      <c r="AT363">
        <f t="shared" si="76"/>
        <v>4</v>
      </c>
      <c r="AU363">
        <f t="shared" si="77"/>
        <v>4</v>
      </c>
      <c r="AV363">
        <f t="shared" si="78"/>
        <v>4</v>
      </c>
      <c r="AW363">
        <f t="shared" si="79"/>
        <v>4</v>
      </c>
      <c r="AX363">
        <f t="shared" si="80"/>
        <v>4</v>
      </c>
      <c r="AY363">
        <f t="shared" si="81"/>
        <v>4</v>
      </c>
      <c r="AZ363">
        <f t="shared" si="82"/>
        <v>4</v>
      </c>
      <c r="BA363">
        <f t="shared" si="83"/>
        <v>4</v>
      </c>
      <c r="BB363">
        <f t="shared" si="84"/>
        <v>9</v>
      </c>
      <c r="BC363">
        <f t="shared" si="85"/>
        <v>0</v>
      </c>
      <c r="BD363" t="str">
        <f t="shared" si="72"/>
        <v/>
      </c>
      <c r="BE363" t="str">
        <f t="shared" si="73"/>
        <v/>
      </c>
      <c r="BF363" t="str">
        <f t="shared" si="74"/>
        <v/>
      </c>
    </row>
    <row r="364" spans="1:58" hidden="1" x14ac:dyDescent="0.35">
      <c r="A364" t="s">
        <v>240</v>
      </c>
      <c r="B364" s="10" t="s">
        <v>241</v>
      </c>
      <c r="C364" t="s">
        <v>1815</v>
      </c>
      <c r="D364" t="s">
        <v>501</v>
      </c>
      <c r="E364">
        <v>713</v>
      </c>
      <c r="F364" t="s">
        <v>502</v>
      </c>
      <c r="G364">
        <v>12563</v>
      </c>
      <c r="H364">
        <v>713</v>
      </c>
      <c r="I364">
        <v>25</v>
      </c>
      <c r="J364" t="s">
        <v>51</v>
      </c>
      <c r="K364" t="s">
        <v>51</v>
      </c>
      <c r="L364" t="s">
        <v>51</v>
      </c>
      <c r="M364" t="s">
        <v>51</v>
      </c>
      <c r="N364" t="s">
        <v>51</v>
      </c>
      <c r="O364" t="s">
        <v>51</v>
      </c>
      <c r="P364" t="s">
        <v>51</v>
      </c>
      <c r="Q364" t="s">
        <v>51</v>
      </c>
      <c r="R364" t="s">
        <v>51</v>
      </c>
      <c r="S364" t="s">
        <v>51</v>
      </c>
      <c r="T364" t="s">
        <v>51</v>
      </c>
      <c r="U364" t="s">
        <v>51</v>
      </c>
      <c r="V364" t="s">
        <v>51</v>
      </c>
      <c r="W364" t="s">
        <v>51</v>
      </c>
      <c r="X364" t="s">
        <v>51</v>
      </c>
      <c r="Y364" t="s">
        <v>51</v>
      </c>
      <c r="Z364" t="s">
        <v>51</v>
      </c>
      <c r="AA364" t="s">
        <v>51</v>
      </c>
      <c r="AB364" t="s">
        <v>51</v>
      </c>
      <c r="AC364" t="s">
        <v>51</v>
      </c>
      <c r="AD364" t="s">
        <v>51</v>
      </c>
      <c r="AE364" t="s">
        <v>51</v>
      </c>
      <c r="AF364" t="s">
        <v>51</v>
      </c>
      <c r="AG364" t="s">
        <v>51</v>
      </c>
      <c r="AH364" t="s">
        <v>51</v>
      </c>
      <c r="AI364" t="s">
        <v>51</v>
      </c>
      <c r="AJ364" t="s">
        <v>51</v>
      </c>
      <c r="AK364" t="s">
        <v>51</v>
      </c>
      <c r="AL364" t="s">
        <v>51</v>
      </c>
      <c r="AM364" t="s">
        <v>51</v>
      </c>
      <c r="AN364" t="s">
        <v>51</v>
      </c>
      <c r="AO364" t="s">
        <v>51</v>
      </c>
      <c r="AP364" t="s">
        <v>51</v>
      </c>
      <c r="AQ364" t="s">
        <v>1816</v>
      </c>
      <c r="AR364" t="s">
        <v>1817</v>
      </c>
      <c r="AS364">
        <f t="shared" si="75"/>
        <v>4</v>
      </c>
      <c r="AT364">
        <f t="shared" si="76"/>
        <v>4</v>
      </c>
      <c r="AU364">
        <f t="shared" si="77"/>
        <v>4</v>
      </c>
      <c r="AV364">
        <f t="shared" si="78"/>
        <v>4</v>
      </c>
      <c r="AW364">
        <f t="shared" si="79"/>
        <v>4</v>
      </c>
      <c r="AX364">
        <f t="shared" si="80"/>
        <v>4</v>
      </c>
      <c r="AY364">
        <f t="shared" si="81"/>
        <v>4</v>
      </c>
      <c r="AZ364">
        <f t="shared" si="82"/>
        <v>4</v>
      </c>
      <c r="BA364">
        <f t="shared" si="83"/>
        <v>4</v>
      </c>
      <c r="BB364">
        <f t="shared" si="84"/>
        <v>9</v>
      </c>
      <c r="BC364">
        <f t="shared" si="85"/>
        <v>0</v>
      </c>
      <c r="BD364" t="str">
        <f t="shared" si="72"/>
        <v/>
      </c>
      <c r="BE364" t="str">
        <f t="shared" si="73"/>
        <v/>
      </c>
      <c r="BF364" t="str">
        <f t="shared" si="74"/>
        <v/>
      </c>
    </row>
    <row r="365" spans="1:58" x14ac:dyDescent="0.35">
      <c r="A365" t="s">
        <v>548</v>
      </c>
      <c r="B365" s="10" t="s">
        <v>549</v>
      </c>
      <c r="C365" t="s">
        <v>1818</v>
      </c>
      <c r="D365" t="s">
        <v>501</v>
      </c>
      <c r="E365">
        <v>526</v>
      </c>
      <c r="F365" t="s">
        <v>502</v>
      </c>
      <c r="G365">
        <v>12564</v>
      </c>
      <c r="H365">
        <v>526</v>
      </c>
      <c r="I365">
        <v>25</v>
      </c>
      <c r="J365" t="s">
        <v>51</v>
      </c>
      <c r="K365" t="s">
        <v>51</v>
      </c>
      <c r="L365" t="s">
        <v>51</v>
      </c>
      <c r="M365" t="s">
        <v>51</v>
      </c>
      <c r="N365" t="s">
        <v>51</v>
      </c>
      <c r="O365" t="s">
        <v>51</v>
      </c>
      <c r="P365" t="s">
        <v>51</v>
      </c>
      <c r="Q365" t="s">
        <v>51</v>
      </c>
      <c r="R365" t="s">
        <v>51</v>
      </c>
      <c r="S365" t="s">
        <v>51</v>
      </c>
      <c r="T365" t="s">
        <v>51</v>
      </c>
      <c r="U365" t="s">
        <v>51</v>
      </c>
      <c r="V365" t="s">
        <v>51</v>
      </c>
      <c r="W365" t="s">
        <v>51</v>
      </c>
      <c r="X365" t="s">
        <v>51</v>
      </c>
      <c r="Y365" t="s">
        <v>1819</v>
      </c>
      <c r="Z365" t="s">
        <v>51</v>
      </c>
      <c r="AA365" t="s">
        <v>51</v>
      </c>
      <c r="AB365" t="s">
        <v>51</v>
      </c>
      <c r="AC365" t="s">
        <v>51</v>
      </c>
      <c r="AD365" t="s">
        <v>51</v>
      </c>
      <c r="AE365" t="s">
        <v>51</v>
      </c>
      <c r="AF365" t="s">
        <v>1820</v>
      </c>
      <c r="AG365" t="s">
        <v>1821</v>
      </c>
      <c r="AH365">
        <v>0</v>
      </c>
      <c r="AI365">
        <v>1</v>
      </c>
      <c r="AJ365">
        <v>1</v>
      </c>
      <c r="AK365" t="s">
        <v>51</v>
      </c>
      <c r="AL365" t="s">
        <v>51</v>
      </c>
      <c r="AM365" t="s">
        <v>1822</v>
      </c>
      <c r="AN365" t="s">
        <v>51</v>
      </c>
      <c r="AO365" t="s">
        <v>1823</v>
      </c>
      <c r="AP365" t="s">
        <v>51</v>
      </c>
      <c r="AQ365" t="s">
        <v>1824</v>
      </c>
      <c r="AR365" t="s">
        <v>119</v>
      </c>
      <c r="AS365">
        <f t="shared" si="75"/>
        <v>4</v>
      </c>
      <c r="AT365">
        <f t="shared" si="76"/>
        <v>4</v>
      </c>
      <c r="AU365">
        <f t="shared" si="77"/>
        <v>4</v>
      </c>
      <c r="AV365">
        <f t="shared" si="78"/>
        <v>144</v>
      </c>
      <c r="AW365">
        <f t="shared" si="79"/>
        <v>4</v>
      </c>
      <c r="AX365">
        <f t="shared" si="80"/>
        <v>4</v>
      </c>
      <c r="AY365">
        <f t="shared" si="81"/>
        <v>4</v>
      </c>
      <c r="AZ365">
        <f t="shared" si="82"/>
        <v>4</v>
      </c>
      <c r="BA365">
        <f t="shared" si="83"/>
        <v>4</v>
      </c>
      <c r="BB365">
        <f t="shared" si="84"/>
        <v>8</v>
      </c>
      <c r="BC365">
        <f t="shared" si="85"/>
        <v>2</v>
      </c>
      <c r="BD365" t="str">
        <f t="shared" si="72"/>
        <v/>
      </c>
      <c r="BE365" t="str">
        <f t="shared" si="73"/>
        <v/>
      </c>
      <c r="BF365" t="str">
        <f t="shared" si="74"/>
        <v/>
      </c>
    </row>
    <row r="366" spans="1:58" x14ac:dyDescent="0.35">
      <c r="A366" t="s">
        <v>737</v>
      </c>
      <c r="B366" s="10" t="s">
        <v>738</v>
      </c>
      <c r="C366" t="s">
        <v>1825</v>
      </c>
      <c r="D366" t="s">
        <v>464</v>
      </c>
      <c r="E366">
        <v>317</v>
      </c>
      <c r="F366" t="s">
        <v>90</v>
      </c>
      <c r="G366">
        <v>12565</v>
      </c>
      <c r="H366">
        <v>317</v>
      </c>
      <c r="I366">
        <v>25</v>
      </c>
      <c r="J366" t="s">
        <v>51</v>
      </c>
      <c r="K366" t="s">
        <v>51</v>
      </c>
      <c r="L366" t="s">
        <v>51</v>
      </c>
      <c r="M366" t="s">
        <v>51</v>
      </c>
      <c r="N366" t="s">
        <v>51</v>
      </c>
      <c r="O366" t="s">
        <v>51</v>
      </c>
      <c r="P366" t="s">
        <v>51</v>
      </c>
      <c r="Q366" t="s">
        <v>51</v>
      </c>
      <c r="R366" t="s">
        <v>51</v>
      </c>
      <c r="S366" t="s">
        <v>51</v>
      </c>
      <c r="T366" t="s">
        <v>51</v>
      </c>
      <c r="U366" t="s">
        <v>51</v>
      </c>
      <c r="V366" t="s">
        <v>51</v>
      </c>
      <c r="W366" t="s">
        <v>51</v>
      </c>
      <c r="X366" t="s">
        <v>51</v>
      </c>
      <c r="Y366" t="s">
        <v>51</v>
      </c>
      <c r="Z366" t="s">
        <v>1826</v>
      </c>
      <c r="AA366" t="s">
        <v>51</v>
      </c>
      <c r="AB366" t="s">
        <v>51</v>
      </c>
      <c r="AC366" t="s">
        <v>51</v>
      </c>
      <c r="AD366" t="s">
        <v>1827</v>
      </c>
      <c r="AE366" t="s">
        <v>1828</v>
      </c>
      <c r="AF366" t="s">
        <v>1829</v>
      </c>
      <c r="AG366" t="s">
        <v>1830</v>
      </c>
      <c r="AH366">
        <v>0</v>
      </c>
      <c r="AI366">
        <v>2</v>
      </c>
      <c r="AJ366">
        <v>1</v>
      </c>
      <c r="AK366" t="s">
        <v>51</v>
      </c>
      <c r="AL366" t="s">
        <v>51</v>
      </c>
      <c r="AM366" t="s">
        <v>1831</v>
      </c>
      <c r="AN366" t="s">
        <v>1832</v>
      </c>
      <c r="AO366" t="s">
        <v>1833</v>
      </c>
      <c r="AP366">
        <v>7</v>
      </c>
      <c r="AQ366" t="s">
        <v>51</v>
      </c>
      <c r="AR366" t="s">
        <v>51</v>
      </c>
      <c r="AS366">
        <f t="shared" si="75"/>
        <v>4</v>
      </c>
      <c r="AT366">
        <f t="shared" si="76"/>
        <v>4</v>
      </c>
      <c r="AU366">
        <f t="shared" si="77"/>
        <v>4</v>
      </c>
      <c r="AV366">
        <f t="shared" si="78"/>
        <v>4</v>
      </c>
      <c r="AW366">
        <f t="shared" si="79"/>
        <v>140</v>
      </c>
      <c r="AX366">
        <f t="shared" si="80"/>
        <v>4</v>
      </c>
      <c r="AY366">
        <f t="shared" si="81"/>
        <v>4</v>
      </c>
      <c r="AZ366">
        <f t="shared" si="82"/>
        <v>4</v>
      </c>
      <c r="BA366">
        <f t="shared" si="83"/>
        <v>235</v>
      </c>
      <c r="BB366">
        <f t="shared" si="84"/>
        <v>7</v>
      </c>
      <c r="BC366">
        <f t="shared" si="85"/>
        <v>3</v>
      </c>
      <c r="BD366">
        <f t="shared" si="72"/>
        <v>0</v>
      </c>
      <c r="BE366">
        <f t="shared" si="73"/>
        <v>0.2857142857142857</v>
      </c>
      <c r="BF366">
        <f t="shared" si="74"/>
        <v>0.14285714285714285</v>
      </c>
    </row>
    <row r="367" spans="1:58" x14ac:dyDescent="0.35">
      <c r="A367" t="s">
        <v>436</v>
      </c>
      <c r="B367" s="10" t="s">
        <v>437</v>
      </c>
      <c r="C367" t="s">
        <v>1834</v>
      </c>
      <c r="D367" t="s">
        <v>501</v>
      </c>
      <c r="E367">
        <v>518</v>
      </c>
      <c r="F367" t="s">
        <v>502</v>
      </c>
      <c r="G367">
        <v>12566</v>
      </c>
      <c r="H367">
        <v>518</v>
      </c>
      <c r="I367">
        <v>25</v>
      </c>
      <c r="J367" t="s">
        <v>51</v>
      </c>
      <c r="K367" t="s">
        <v>51</v>
      </c>
      <c r="L367" t="s">
        <v>51</v>
      </c>
      <c r="M367" t="s">
        <v>51</v>
      </c>
      <c r="N367" t="s">
        <v>51</v>
      </c>
      <c r="O367" t="s">
        <v>51</v>
      </c>
      <c r="P367" t="s">
        <v>51</v>
      </c>
      <c r="Q367" t="s">
        <v>51</v>
      </c>
      <c r="R367" t="s">
        <v>51</v>
      </c>
      <c r="S367" t="s">
        <v>51</v>
      </c>
      <c r="T367" t="s">
        <v>51</v>
      </c>
      <c r="U367" t="s">
        <v>51</v>
      </c>
      <c r="V367" t="s">
        <v>1835</v>
      </c>
      <c r="W367" t="s">
        <v>1836</v>
      </c>
      <c r="X367" t="s">
        <v>1837</v>
      </c>
      <c r="Y367" t="s">
        <v>1767</v>
      </c>
      <c r="Z367" t="s">
        <v>1838</v>
      </c>
      <c r="AA367" t="s">
        <v>1767</v>
      </c>
      <c r="AB367" t="s">
        <v>1767</v>
      </c>
      <c r="AC367" t="s">
        <v>1839</v>
      </c>
      <c r="AD367" t="s">
        <v>1767</v>
      </c>
      <c r="AE367" t="s">
        <v>1840</v>
      </c>
      <c r="AF367" t="s">
        <v>1841</v>
      </c>
      <c r="AG367" t="s">
        <v>1842</v>
      </c>
      <c r="AH367">
        <v>0</v>
      </c>
      <c r="AI367">
        <v>0</v>
      </c>
      <c r="AJ367">
        <v>0</v>
      </c>
      <c r="AK367" t="s">
        <v>1843</v>
      </c>
      <c r="AL367" t="s">
        <v>51</v>
      </c>
      <c r="AM367" t="s">
        <v>1844</v>
      </c>
      <c r="AN367" t="s">
        <v>51</v>
      </c>
      <c r="AO367" t="s">
        <v>1845</v>
      </c>
      <c r="AP367" t="s">
        <v>51</v>
      </c>
      <c r="AQ367" t="s">
        <v>1846</v>
      </c>
      <c r="AR367" t="s">
        <v>547</v>
      </c>
      <c r="AS367">
        <f t="shared" si="75"/>
        <v>18</v>
      </c>
      <c r="AT367">
        <f t="shared" si="76"/>
        <v>55</v>
      </c>
      <c r="AU367">
        <f t="shared" si="77"/>
        <v>24</v>
      </c>
      <c r="AV367">
        <f t="shared" si="78"/>
        <v>2</v>
      </c>
      <c r="AW367">
        <f t="shared" si="79"/>
        <v>20</v>
      </c>
      <c r="AX367">
        <f t="shared" si="80"/>
        <v>2</v>
      </c>
      <c r="AY367">
        <f t="shared" si="81"/>
        <v>2</v>
      </c>
      <c r="AZ367">
        <f t="shared" si="82"/>
        <v>30</v>
      </c>
      <c r="BA367">
        <f t="shared" si="83"/>
        <v>2</v>
      </c>
      <c r="BB367">
        <f t="shared" si="84"/>
        <v>0</v>
      </c>
      <c r="BC367">
        <f t="shared" si="85"/>
        <v>0</v>
      </c>
      <c r="BD367" t="str">
        <f t="shared" si="72"/>
        <v/>
      </c>
      <c r="BE367" t="str">
        <f t="shared" si="73"/>
        <v/>
      </c>
      <c r="BF367" t="str">
        <f t="shared" si="74"/>
        <v/>
      </c>
    </row>
    <row r="368" spans="1:58" x14ac:dyDescent="0.35">
      <c r="A368" t="s">
        <v>436</v>
      </c>
      <c r="B368" s="10" t="s">
        <v>437</v>
      </c>
      <c r="C368" t="s">
        <v>1847</v>
      </c>
      <c r="D368" t="s">
        <v>501</v>
      </c>
      <c r="E368">
        <v>921</v>
      </c>
      <c r="F368" t="s">
        <v>502</v>
      </c>
      <c r="G368">
        <v>12567</v>
      </c>
      <c r="H368">
        <v>921</v>
      </c>
      <c r="I368">
        <v>25</v>
      </c>
      <c r="J368" t="s">
        <v>51</v>
      </c>
      <c r="K368" t="s">
        <v>51</v>
      </c>
      <c r="L368" t="s">
        <v>51</v>
      </c>
      <c r="M368" t="s">
        <v>51</v>
      </c>
      <c r="N368" t="s">
        <v>51</v>
      </c>
      <c r="O368" t="s">
        <v>51</v>
      </c>
      <c r="P368" t="s">
        <v>51</v>
      </c>
      <c r="Q368" t="s">
        <v>51</v>
      </c>
      <c r="R368" t="s">
        <v>51</v>
      </c>
      <c r="S368" t="s">
        <v>51</v>
      </c>
      <c r="T368" t="s">
        <v>51</v>
      </c>
      <c r="U368" t="s">
        <v>51</v>
      </c>
      <c r="V368" t="s">
        <v>157</v>
      </c>
      <c r="W368" t="s">
        <v>157</v>
      </c>
      <c r="X368" t="s">
        <v>1848</v>
      </c>
      <c r="Y368" t="s">
        <v>157</v>
      </c>
      <c r="Z368" t="s">
        <v>157</v>
      </c>
      <c r="AA368" t="s">
        <v>157</v>
      </c>
      <c r="AB368" t="s">
        <v>157</v>
      </c>
      <c r="AC368" t="s">
        <v>157</v>
      </c>
      <c r="AD368" t="s">
        <v>51</v>
      </c>
      <c r="AE368" t="s">
        <v>51</v>
      </c>
      <c r="AF368" t="s">
        <v>51</v>
      </c>
      <c r="AG368" t="s">
        <v>1849</v>
      </c>
      <c r="AH368">
        <v>0</v>
      </c>
      <c r="AI368">
        <v>1</v>
      </c>
      <c r="AJ368">
        <v>1</v>
      </c>
      <c r="AK368" t="s">
        <v>1850</v>
      </c>
      <c r="AL368" t="s">
        <v>51</v>
      </c>
      <c r="AM368" t="s">
        <v>1851</v>
      </c>
      <c r="AN368" t="s">
        <v>51</v>
      </c>
      <c r="AO368" t="s">
        <v>1651</v>
      </c>
      <c r="AP368" t="s">
        <v>51</v>
      </c>
      <c r="AQ368" t="s">
        <v>157</v>
      </c>
      <c r="AR368" t="s">
        <v>83</v>
      </c>
      <c r="AS368">
        <f t="shared" si="75"/>
        <v>2</v>
      </c>
      <c r="AT368">
        <f t="shared" si="76"/>
        <v>2</v>
      </c>
      <c r="AU368">
        <f t="shared" si="77"/>
        <v>44</v>
      </c>
      <c r="AV368">
        <f t="shared" si="78"/>
        <v>2</v>
      </c>
      <c r="AW368">
        <f t="shared" si="79"/>
        <v>2</v>
      </c>
      <c r="AX368">
        <f t="shared" si="80"/>
        <v>2</v>
      </c>
      <c r="AY368">
        <f t="shared" si="81"/>
        <v>2</v>
      </c>
      <c r="AZ368">
        <f t="shared" si="82"/>
        <v>2</v>
      </c>
      <c r="BA368">
        <f t="shared" si="83"/>
        <v>4</v>
      </c>
      <c r="BB368">
        <f t="shared" si="84"/>
        <v>1</v>
      </c>
      <c r="BC368">
        <f t="shared" si="85"/>
        <v>2</v>
      </c>
      <c r="BD368" t="str">
        <f t="shared" si="72"/>
        <v/>
      </c>
      <c r="BE368" t="str">
        <f t="shared" si="73"/>
        <v/>
      </c>
      <c r="BF368" t="str">
        <f t="shared" si="74"/>
        <v/>
      </c>
    </row>
    <row r="369" spans="1:58" hidden="1" x14ac:dyDescent="0.35">
      <c r="A369" t="s">
        <v>412</v>
      </c>
      <c r="B369" s="10" t="s">
        <v>413</v>
      </c>
      <c r="C369" t="s">
        <v>1852</v>
      </c>
      <c r="D369" t="s">
        <v>464</v>
      </c>
      <c r="E369">
        <v>1059</v>
      </c>
      <c r="F369" t="s">
        <v>86</v>
      </c>
      <c r="G369">
        <v>12568</v>
      </c>
      <c r="H369">
        <v>1059</v>
      </c>
      <c r="I369">
        <v>25</v>
      </c>
      <c r="J369" t="s">
        <v>51</v>
      </c>
      <c r="K369" t="s">
        <v>51</v>
      </c>
      <c r="L369" t="s">
        <v>51</v>
      </c>
      <c r="M369" t="s">
        <v>51</v>
      </c>
      <c r="N369" t="s">
        <v>51</v>
      </c>
      <c r="O369" t="s">
        <v>51</v>
      </c>
      <c r="P369" t="s">
        <v>51</v>
      </c>
      <c r="Q369" t="s">
        <v>51</v>
      </c>
      <c r="R369" t="s">
        <v>51</v>
      </c>
      <c r="S369" t="s">
        <v>51</v>
      </c>
      <c r="T369" t="s">
        <v>51</v>
      </c>
      <c r="U369" t="s">
        <v>51</v>
      </c>
      <c r="V369" t="s">
        <v>51</v>
      </c>
      <c r="W369" t="s">
        <v>51</v>
      </c>
      <c r="X369" t="s">
        <v>51</v>
      </c>
      <c r="Y369" t="s">
        <v>51</v>
      </c>
      <c r="Z369" t="s">
        <v>51</v>
      </c>
      <c r="AA369" t="s">
        <v>51</v>
      </c>
      <c r="AB369" t="s">
        <v>51</v>
      </c>
      <c r="AC369" t="s">
        <v>51</v>
      </c>
      <c r="AD369" t="s">
        <v>51</v>
      </c>
      <c r="AE369" t="s">
        <v>51</v>
      </c>
      <c r="AF369" t="s">
        <v>51</v>
      </c>
      <c r="AG369" t="s">
        <v>51</v>
      </c>
      <c r="AH369" t="s">
        <v>51</v>
      </c>
      <c r="AI369" t="s">
        <v>51</v>
      </c>
      <c r="AJ369" t="s">
        <v>51</v>
      </c>
      <c r="AK369" t="s">
        <v>51</v>
      </c>
      <c r="AL369" t="s">
        <v>51</v>
      </c>
      <c r="AM369" t="s">
        <v>51</v>
      </c>
      <c r="AN369" t="s">
        <v>51</v>
      </c>
      <c r="AO369" t="s">
        <v>51</v>
      </c>
      <c r="AP369" t="s">
        <v>51</v>
      </c>
      <c r="AQ369" t="s">
        <v>51</v>
      </c>
      <c r="AR369" t="s">
        <v>51</v>
      </c>
      <c r="AS369">
        <f t="shared" si="75"/>
        <v>4</v>
      </c>
      <c r="AT369">
        <f t="shared" si="76"/>
        <v>4</v>
      </c>
      <c r="AU369">
        <f t="shared" si="77"/>
        <v>4</v>
      </c>
      <c r="AV369">
        <f t="shared" si="78"/>
        <v>4</v>
      </c>
      <c r="AW369">
        <f t="shared" si="79"/>
        <v>4</v>
      </c>
      <c r="AX369">
        <f t="shared" si="80"/>
        <v>4</v>
      </c>
      <c r="AY369">
        <f t="shared" si="81"/>
        <v>4</v>
      </c>
      <c r="AZ369">
        <f t="shared" si="82"/>
        <v>4</v>
      </c>
      <c r="BA369">
        <f t="shared" si="83"/>
        <v>4</v>
      </c>
      <c r="BB369">
        <f t="shared" si="84"/>
        <v>9</v>
      </c>
      <c r="BC369">
        <f t="shared" si="85"/>
        <v>0</v>
      </c>
      <c r="BD369" t="str">
        <f t="shared" si="72"/>
        <v/>
      </c>
      <c r="BE369" t="str">
        <f t="shared" si="73"/>
        <v/>
      </c>
      <c r="BF369" t="str">
        <f t="shared" si="74"/>
        <v/>
      </c>
    </row>
    <row r="370" spans="1:58" hidden="1" x14ac:dyDescent="0.35">
      <c r="A370" t="s">
        <v>436</v>
      </c>
      <c r="B370" s="10" t="s">
        <v>437</v>
      </c>
      <c r="C370" t="s">
        <v>1853</v>
      </c>
      <c r="D370" t="s">
        <v>501</v>
      </c>
      <c r="E370">
        <v>336</v>
      </c>
      <c r="F370" t="s">
        <v>50</v>
      </c>
      <c r="G370">
        <v>12569</v>
      </c>
      <c r="H370">
        <v>336</v>
      </c>
      <c r="I370">
        <v>25</v>
      </c>
      <c r="J370" t="s">
        <v>51</v>
      </c>
      <c r="K370" t="s">
        <v>51</v>
      </c>
      <c r="L370" t="s">
        <v>51</v>
      </c>
      <c r="M370" t="s">
        <v>51</v>
      </c>
      <c r="N370" t="s">
        <v>51</v>
      </c>
      <c r="O370" t="s">
        <v>51</v>
      </c>
      <c r="P370" t="s">
        <v>51</v>
      </c>
      <c r="Q370" t="s">
        <v>51</v>
      </c>
      <c r="R370" t="s">
        <v>51</v>
      </c>
      <c r="S370" t="s">
        <v>51</v>
      </c>
      <c r="T370" t="s">
        <v>51</v>
      </c>
      <c r="U370" t="s">
        <v>51</v>
      </c>
      <c r="V370" t="s">
        <v>51</v>
      </c>
      <c r="W370" t="s">
        <v>51</v>
      </c>
      <c r="X370" t="s">
        <v>51</v>
      </c>
      <c r="Y370" t="s">
        <v>51</v>
      </c>
      <c r="Z370" t="s">
        <v>51</v>
      </c>
      <c r="AA370" t="s">
        <v>51</v>
      </c>
      <c r="AB370" t="s">
        <v>51</v>
      </c>
      <c r="AC370" t="s">
        <v>51</v>
      </c>
      <c r="AD370" t="s">
        <v>51</v>
      </c>
      <c r="AE370" t="s">
        <v>51</v>
      </c>
      <c r="AF370" t="s">
        <v>51</v>
      </c>
      <c r="AG370" t="s">
        <v>51</v>
      </c>
      <c r="AH370" t="s">
        <v>51</v>
      </c>
      <c r="AI370" t="s">
        <v>51</v>
      </c>
      <c r="AJ370" t="s">
        <v>51</v>
      </c>
      <c r="AK370" t="s">
        <v>51</v>
      </c>
      <c r="AL370" t="s">
        <v>51</v>
      </c>
      <c r="AM370" t="s">
        <v>51</v>
      </c>
      <c r="AN370" t="s">
        <v>51</v>
      </c>
      <c r="AO370" t="s">
        <v>51</v>
      </c>
      <c r="AP370">
        <v>35</v>
      </c>
      <c r="AQ370" t="s">
        <v>51</v>
      </c>
      <c r="AR370" t="s">
        <v>51</v>
      </c>
      <c r="AS370">
        <f t="shared" si="75"/>
        <v>4</v>
      </c>
      <c r="AT370">
        <f t="shared" si="76"/>
        <v>4</v>
      </c>
      <c r="AU370">
        <f t="shared" si="77"/>
        <v>4</v>
      </c>
      <c r="AV370">
        <f t="shared" si="78"/>
        <v>4</v>
      </c>
      <c r="AW370">
        <f t="shared" si="79"/>
        <v>4</v>
      </c>
      <c r="AX370">
        <f t="shared" si="80"/>
        <v>4</v>
      </c>
      <c r="AY370">
        <f t="shared" si="81"/>
        <v>4</v>
      </c>
      <c r="AZ370">
        <f t="shared" si="82"/>
        <v>4</v>
      </c>
      <c r="BA370">
        <f t="shared" si="83"/>
        <v>4</v>
      </c>
      <c r="BB370">
        <f t="shared" si="84"/>
        <v>9</v>
      </c>
      <c r="BC370">
        <f t="shared" si="85"/>
        <v>0</v>
      </c>
      <c r="BD370" t="str">
        <f t="shared" si="72"/>
        <v/>
      </c>
      <c r="BE370" t="str">
        <f t="shared" si="73"/>
        <v/>
      </c>
      <c r="BF370" t="str">
        <f t="shared" si="74"/>
        <v/>
      </c>
    </row>
    <row r="371" spans="1:58" hidden="1" x14ac:dyDescent="0.35">
      <c r="A371" t="s">
        <v>436</v>
      </c>
      <c r="B371" s="10" t="s">
        <v>437</v>
      </c>
      <c r="C371" t="s">
        <v>1854</v>
      </c>
      <c r="D371" t="s">
        <v>464</v>
      </c>
      <c r="E371">
        <v>905</v>
      </c>
      <c r="F371" t="s">
        <v>86</v>
      </c>
      <c r="G371">
        <v>12570</v>
      </c>
      <c r="H371">
        <v>905</v>
      </c>
      <c r="I371">
        <v>25</v>
      </c>
      <c r="J371" t="s">
        <v>51</v>
      </c>
      <c r="K371" t="s">
        <v>51</v>
      </c>
      <c r="L371" t="s">
        <v>51</v>
      </c>
      <c r="M371" t="s">
        <v>51</v>
      </c>
      <c r="N371" t="s">
        <v>51</v>
      </c>
      <c r="O371" t="s">
        <v>51</v>
      </c>
      <c r="P371" t="s">
        <v>51</v>
      </c>
      <c r="Q371" t="s">
        <v>51</v>
      </c>
      <c r="R371" t="s">
        <v>51</v>
      </c>
      <c r="S371" t="s">
        <v>51</v>
      </c>
      <c r="T371" t="s">
        <v>51</v>
      </c>
      <c r="U371" t="s">
        <v>51</v>
      </c>
      <c r="V371" t="s">
        <v>51</v>
      </c>
      <c r="W371" t="s">
        <v>51</v>
      </c>
      <c r="X371" t="s">
        <v>51</v>
      </c>
      <c r="Y371" t="s">
        <v>51</v>
      </c>
      <c r="Z371" t="s">
        <v>51</v>
      </c>
      <c r="AA371" t="s">
        <v>51</v>
      </c>
      <c r="AB371" t="s">
        <v>51</v>
      </c>
      <c r="AC371" t="s">
        <v>51</v>
      </c>
      <c r="AD371" t="s">
        <v>51</v>
      </c>
      <c r="AE371" t="s">
        <v>51</v>
      </c>
      <c r="AF371" t="s">
        <v>51</v>
      </c>
      <c r="AG371" t="s">
        <v>51</v>
      </c>
      <c r="AH371" t="s">
        <v>51</v>
      </c>
      <c r="AI371" t="s">
        <v>51</v>
      </c>
      <c r="AJ371" t="s">
        <v>51</v>
      </c>
      <c r="AK371" t="s">
        <v>51</v>
      </c>
      <c r="AL371" t="s">
        <v>51</v>
      </c>
      <c r="AM371" t="s">
        <v>51</v>
      </c>
      <c r="AN371" t="s">
        <v>51</v>
      </c>
      <c r="AO371" t="s">
        <v>51</v>
      </c>
      <c r="AP371" t="s">
        <v>51</v>
      </c>
      <c r="AQ371" t="s">
        <v>51</v>
      </c>
      <c r="AR371" t="s">
        <v>51</v>
      </c>
      <c r="AS371">
        <f t="shared" si="75"/>
        <v>4</v>
      </c>
      <c r="AT371">
        <f t="shared" si="76"/>
        <v>4</v>
      </c>
      <c r="AU371">
        <f t="shared" si="77"/>
        <v>4</v>
      </c>
      <c r="AV371">
        <f t="shared" si="78"/>
        <v>4</v>
      </c>
      <c r="AW371">
        <f t="shared" si="79"/>
        <v>4</v>
      </c>
      <c r="AX371">
        <f t="shared" si="80"/>
        <v>4</v>
      </c>
      <c r="AY371">
        <f t="shared" si="81"/>
        <v>4</v>
      </c>
      <c r="AZ371">
        <f t="shared" si="82"/>
        <v>4</v>
      </c>
      <c r="BA371">
        <f t="shared" si="83"/>
        <v>4</v>
      </c>
      <c r="BB371">
        <f t="shared" si="84"/>
        <v>9</v>
      </c>
      <c r="BC371">
        <f t="shared" si="85"/>
        <v>0</v>
      </c>
      <c r="BD371" t="str">
        <f t="shared" si="72"/>
        <v/>
      </c>
      <c r="BE371" t="str">
        <f t="shared" si="73"/>
        <v/>
      </c>
      <c r="BF371" t="str">
        <f t="shared" si="74"/>
        <v/>
      </c>
    </row>
    <row r="372" spans="1:58" hidden="1" x14ac:dyDescent="0.35">
      <c r="A372" t="s">
        <v>436</v>
      </c>
      <c r="B372" s="10" t="s">
        <v>437</v>
      </c>
      <c r="C372" t="s">
        <v>1855</v>
      </c>
      <c r="D372" t="s">
        <v>464</v>
      </c>
      <c r="E372">
        <v>906</v>
      </c>
      <c r="F372" t="s">
        <v>86</v>
      </c>
      <c r="G372">
        <v>12571</v>
      </c>
      <c r="H372">
        <v>906</v>
      </c>
      <c r="I372">
        <v>25</v>
      </c>
      <c r="J372" t="s">
        <v>51</v>
      </c>
      <c r="K372" t="s">
        <v>51</v>
      </c>
      <c r="L372" t="s">
        <v>51</v>
      </c>
      <c r="M372" t="s">
        <v>51</v>
      </c>
      <c r="N372" t="s">
        <v>51</v>
      </c>
      <c r="O372" t="s">
        <v>51</v>
      </c>
      <c r="P372" t="s">
        <v>51</v>
      </c>
      <c r="Q372" t="s">
        <v>51</v>
      </c>
      <c r="R372" t="s">
        <v>51</v>
      </c>
      <c r="S372" t="s">
        <v>51</v>
      </c>
      <c r="T372" t="s">
        <v>51</v>
      </c>
      <c r="U372" t="s">
        <v>51</v>
      </c>
      <c r="V372" t="s">
        <v>51</v>
      </c>
      <c r="W372" t="s">
        <v>51</v>
      </c>
      <c r="X372" t="s">
        <v>51</v>
      </c>
      <c r="Y372" t="s">
        <v>51</v>
      </c>
      <c r="Z372" t="s">
        <v>51</v>
      </c>
      <c r="AA372" t="s">
        <v>51</v>
      </c>
      <c r="AB372" t="s">
        <v>51</v>
      </c>
      <c r="AC372" t="s">
        <v>51</v>
      </c>
      <c r="AD372" t="s">
        <v>51</v>
      </c>
      <c r="AE372" t="s">
        <v>51</v>
      </c>
      <c r="AF372" t="s">
        <v>51</v>
      </c>
      <c r="AG372" t="s">
        <v>51</v>
      </c>
      <c r="AH372" t="s">
        <v>51</v>
      </c>
      <c r="AI372" t="s">
        <v>51</v>
      </c>
      <c r="AJ372" t="s">
        <v>51</v>
      </c>
      <c r="AK372" t="s">
        <v>51</v>
      </c>
      <c r="AL372" t="s">
        <v>51</v>
      </c>
      <c r="AM372" t="s">
        <v>51</v>
      </c>
      <c r="AN372" t="s">
        <v>51</v>
      </c>
      <c r="AO372" t="s">
        <v>51</v>
      </c>
      <c r="AP372" t="s">
        <v>51</v>
      </c>
      <c r="AQ372" t="s">
        <v>51</v>
      </c>
      <c r="AR372" t="s">
        <v>51</v>
      </c>
      <c r="AS372">
        <f t="shared" si="75"/>
        <v>4</v>
      </c>
      <c r="AT372">
        <f t="shared" si="76"/>
        <v>4</v>
      </c>
      <c r="AU372">
        <f t="shared" si="77"/>
        <v>4</v>
      </c>
      <c r="AV372">
        <f t="shared" si="78"/>
        <v>4</v>
      </c>
      <c r="AW372">
        <f t="shared" si="79"/>
        <v>4</v>
      </c>
      <c r="AX372">
        <f t="shared" si="80"/>
        <v>4</v>
      </c>
      <c r="AY372">
        <f t="shared" si="81"/>
        <v>4</v>
      </c>
      <c r="AZ372">
        <f t="shared" si="82"/>
        <v>4</v>
      </c>
      <c r="BA372">
        <f t="shared" si="83"/>
        <v>4</v>
      </c>
      <c r="BB372">
        <f t="shared" si="84"/>
        <v>9</v>
      </c>
      <c r="BC372">
        <f t="shared" si="85"/>
        <v>0</v>
      </c>
      <c r="BD372" t="str">
        <f t="shared" si="72"/>
        <v/>
      </c>
      <c r="BE372" t="str">
        <f t="shared" si="73"/>
        <v/>
      </c>
      <c r="BF372" t="str">
        <f t="shared" si="74"/>
        <v/>
      </c>
    </row>
    <row r="373" spans="1:58" hidden="1" x14ac:dyDescent="0.35">
      <c r="A373" t="s">
        <v>436</v>
      </c>
      <c r="B373" s="10" t="s">
        <v>437</v>
      </c>
      <c r="C373" t="s">
        <v>1856</v>
      </c>
      <c r="D373" t="s">
        <v>464</v>
      </c>
      <c r="E373">
        <v>927</v>
      </c>
      <c r="F373" t="s">
        <v>86</v>
      </c>
      <c r="G373">
        <v>12572</v>
      </c>
      <c r="H373">
        <v>927</v>
      </c>
      <c r="I373">
        <v>25</v>
      </c>
      <c r="J373" t="s">
        <v>51</v>
      </c>
      <c r="K373" t="s">
        <v>51</v>
      </c>
      <c r="L373" t="s">
        <v>51</v>
      </c>
      <c r="M373" t="s">
        <v>51</v>
      </c>
      <c r="N373" t="s">
        <v>51</v>
      </c>
      <c r="O373" t="s">
        <v>51</v>
      </c>
      <c r="P373" t="s">
        <v>51</v>
      </c>
      <c r="Q373" t="s">
        <v>51</v>
      </c>
      <c r="R373" t="s">
        <v>51</v>
      </c>
      <c r="S373" t="s">
        <v>51</v>
      </c>
      <c r="T373" t="s">
        <v>51</v>
      </c>
      <c r="U373" t="s">
        <v>51</v>
      </c>
      <c r="V373" t="s">
        <v>51</v>
      </c>
      <c r="W373" t="s">
        <v>51</v>
      </c>
      <c r="X373" t="s">
        <v>51</v>
      </c>
      <c r="Y373" t="s">
        <v>51</v>
      </c>
      <c r="Z373" t="s">
        <v>51</v>
      </c>
      <c r="AA373" t="s">
        <v>51</v>
      </c>
      <c r="AB373" t="s">
        <v>51</v>
      </c>
      <c r="AC373" t="s">
        <v>51</v>
      </c>
      <c r="AD373" t="s">
        <v>51</v>
      </c>
      <c r="AE373" t="s">
        <v>51</v>
      </c>
      <c r="AF373" t="s">
        <v>51</v>
      </c>
      <c r="AG373" t="s">
        <v>51</v>
      </c>
      <c r="AH373" t="s">
        <v>51</v>
      </c>
      <c r="AI373" t="s">
        <v>51</v>
      </c>
      <c r="AJ373" t="s">
        <v>51</v>
      </c>
      <c r="AK373" t="s">
        <v>51</v>
      </c>
      <c r="AL373" t="s">
        <v>51</v>
      </c>
      <c r="AM373" t="s">
        <v>51</v>
      </c>
      <c r="AN373" t="s">
        <v>51</v>
      </c>
      <c r="AO373" t="s">
        <v>51</v>
      </c>
      <c r="AP373" t="s">
        <v>51</v>
      </c>
      <c r="AQ373" t="s">
        <v>51</v>
      </c>
      <c r="AR373" t="s">
        <v>51</v>
      </c>
      <c r="AS373">
        <f t="shared" si="75"/>
        <v>4</v>
      </c>
      <c r="AT373">
        <f t="shared" si="76"/>
        <v>4</v>
      </c>
      <c r="AU373">
        <f t="shared" si="77"/>
        <v>4</v>
      </c>
      <c r="AV373">
        <f t="shared" si="78"/>
        <v>4</v>
      </c>
      <c r="AW373">
        <f t="shared" si="79"/>
        <v>4</v>
      </c>
      <c r="AX373">
        <f t="shared" si="80"/>
        <v>4</v>
      </c>
      <c r="AY373">
        <f t="shared" si="81"/>
        <v>4</v>
      </c>
      <c r="AZ373">
        <f t="shared" si="82"/>
        <v>4</v>
      </c>
      <c r="BA373">
        <f t="shared" si="83"/>
        <v>4</v>
      </c>
      <c r="BB373">
        <f t="shared" si="84"/>
        <v>9</v>
      </c>
      <c r="BC373">
        <f t="shared" si="85"/>
        <v>0</v>
      </c>
      <c r="BD373" t="str">
        <f t="shared" si="72"/>
        <v/>
      </c>
      <c r="BE373" t="str">
        <f t="shared" si="73"/>
        <v/>
      </c>
      <c r="BF373" t="str">
        <f t="shared" si="74"/>
        <v/>
      </c>
    </row>
    <row r="374" spans="1:58" hidden="1" x14ac:dyDescent="0.35">
      <c r="A374" t="s">
        <v>789</v>
      </c>
      <c r="B374" s="10" t="s">
        <v>790</v>
      </c>
      <c r="C374" t="s">
        <v>1857</v>
      </c>
      <c r="D374" t="s">
        <v>49</v>
      </c>
      <c r="E374">
        <v>35</v>
      </c>
      <c r="F374" t="s">
        <v>50</v>
      </c>
      <c r="G374">
        <v>12573</v>
      </c>
      <c r="H374">
        <v>35</v>
      </c>
      <c r="I374">
        <v>25</v>
      </c>
      <c r="J374" t="s">
        <v>51</v>
      </c>
      <c r="K374" t="s">
        <v>51</v>
      </c>
      <c r="L374" t="s">
        <v>51</v>
      </c>
      <c r="M374" t="s">
        <v>51</v>
      </c>
      <c r="N374" t="s">
        <v>51</v>
      </c>
      <c r="O374" t="s">
        <v>51</v>
      </c>
      <c r="P374" t="s">
        <v>51</v>
      </c>
      <c r="Q374" t="s">
        <v>51</v>
      </c>
      <c r="R374" t="s">
        <v>51</v>
      </c>
      <c r="S374" t="s">
        <v>51</v>
      </c>
      <c r="T374" t="s">
        <v>51</v>
      </c>
      <c r="U374" t="s">
        <v>51</v>
      </c>
      <c r="V374" t="s">
        <v>51</v>
      </c>
      <c r="W374" t="s">
        <v>51</v>
      </c>
      <c r="X374" t="s">
        <v>51</v>
      </c>
      <c r="Y374" t="s">
        <v>51</v>
      </c>
      <c r="Z374" t="s">
        <v>51</v>
      </c>
      <c r="AA374" t="s">
        <v>51</v>
      </c>
      <c r="AB374" t="s">
        <v>51</v>
      </c>
      <c r="AC374" t="s">
        <v>51</v>
      </c>
      <c r="AD374" t="s">
        <v>51</v>
      </c>
      <c r="AE374" t="s">
        <v>51</v>
      </c>
      <c r="AF374" t="s">
        <v>51</v>
      </c>
      <c r="AG374" t="s">
        <v>51</v>
      </c>
      <c r="AH374" t="s">
        <v>51</v>
      </c>
      <c r="AI374" t="s">
        <v>51</v>
      </c>
      <c r="AJ374" t="s">
        <v>51</v>
      </c>
      <c r="AK374" t="s">
        <v>51</v>
      </c>
      <c r="AL374" t="s">
        <v>51</v>
      </c>
      <c r="AM374" t="s">
        <v>51</v>
      </c>
      <c r="AN374" t="s">
        <v>51</v>
      </c>
      <c r="AO374" t="s">
        <v>51</v>
      </c>
      <c r="AP374" t="s">
        <v>51</v>
      </c>
      <c r="AQ374" t="s">
        <v>51</v>
      </c>
      <c r="AR374" t="s">
        <v>51</v>
      </c>
      <c r="AS374">
        <f t="shared" si="75"/>
        <v>4</v>
      </c>
      <c r="AT374">
        <f t="shared" si="76"/>
        <v>4</v>
      </c>
      <c r="AU374">
        <f t="shared" si="77"/>
        <v>4</v>
      </c>
      <c r="AV374">
        <f t="shared" si="78"/>
        <v>4</v>
      </c>
      <c r="AW374">
        <f t="shared" si="79"/>
        <v>4</v>
      </c>
      <c r="AX374">
        <f t="shared" si="80"/>
        <v>4</v>
      </c>
      <c r="AY374">
        <f t="shared" si="81"/>
        <v>4</v>
      </c>
      <c r="AZ374">
        <f t="shared" si="82"/>
        <v>4</v>
      </c>
      <c r="BA374">
        <f t="shared" si="83"/>
        <v>4</v>
      </c>
      <c r="BB374">
        <f t="shared" si="84"/>
        <v>9</v>
      </c>
      <c r="BC374">
        <f t="shared" si="85"/>
        <v>0</v>
      </c>
      <c r="BD374" t="str">
        <f t="shared" si="72"/>
        <v/>
      </c>
      <c r="BE374" t="str">
        <f t="shared" si="73"/>
        <v/>
      </c>
      <c r="BF374" t="str">
        <f t="shared" si="74"/>
        <v/>
      </c>
    </row>
    <row r="375" spans="1:58" hidden="1" x14ac:dyDescent="0.35">
      <c r="A375" t="s">
        <v>737</v>
      </c>
      <c r="B375" s="10" t="s">
        <v>738</v>
      </c>
      <c r="C375" t="s">
        <v>1858</v>
      </c>
      <c r="D375" t="s">
        <v>85</v>
      </c>
      <c r="E375">
        <v>281</v>
      </c>
      <c r="F375" t="s">
        <v>90</v>
      </c>
      <c r="G375">
        <v>12574</v>
      </c>
      <c r="H375">
        <v>281</v>
      </c>
      <c r="I375">
        <v>25</v>
      </c>
      <c r="J375" t="s">
        <v>51</v>
      </c>
      <c r="K375" t="s">
        <v>51</v>
      </c>
      <c r="L375" t="s">
        <v>51</v>
      </c>
      <c r="M375" t="s">
        <v>51</v>
      </c>
      <c r="N375" t="s">
        <v>51</v>
      </c>
      <c r="O375" t="s">
        <v>51</v>
      </c>
      <c r="P375" t="s">
        <v>51</v>
      </c>
      <c r="Q375" t="s">
        <v>51</v>
      </c>
      <c r="R375" t="s">
        <v>51</v>
      </c>
      <c r="S375" t="s">
        <v>51</v>
      </c>
      <c r="T375" t="s">
        <v>51</v>
      </c>
      <c r="U375" t="s">
        <v>51</v>
      </c>
      <c r="V375" t="s">
        <v>51</v>
      </c>
      <c r="W375" t="s">
        <v>51</v>
      </c>
      <c r="X375" t="s">
        <v>51</v>
      </c>
      <c r="Y375" t="s">
        <v>51</v>
      </c>
      <c r="Z375" t="s">
        <v>51</v>
      </c>
      <c r="AA375" t="s">
        <v>51</v>
      </c>
      <c r="AB375" t="s">
        <v>51</v>
      </c>
      <c r="AC375" t="s">
        <v>51</v>
      </c>
      <c r="AD375" t="s">
        <v>51</v>
      </c>
      <c r="AE375" t="s">
        <v>51</v>
      </c>
      <c r="AF375" t="s">
        <v>51</v>
      </c>
      <c r="AG375" t="s">
        <v>1859</v>
      </c>
      <c r="AH375">
        <v>3</v>
      </c>
      <c r="AI375">
        <v>3</v>
      </c>
      <c r="AJ375">
        <v>5</v>
      </c>
      <c r="AK375" t="s">
        <v>51</v>
      </c>
      <c r="AL375" t="s">
        <v>51</v>
      </c>
      <c r="AM375" t="s">
        <v>1860</v>
      </c>
      <c r="AN375" t="s">
        <v>51</v>
      </c>
      <c r="AO375" t="s">
        <v>1861</v>
      </c>
      <c r="AP375">
        <v>28</v>
      </c>
      <c r="AQ375" t="s">
        <v>51</v>
      </c>
      <c r="AR375" t="s">
        <v>51</v>
      </c>
      <c r="AS375">
        <f t="shared" si="75"/>
        <v>4</v>
      </c>
      <c r="AT375">
        <f t="shared" si="76"/>
        <v>4</v>
      </c>
      <c r="AU375">
        <f t="shared" si="77"/>
        <v>4</v>
      </c>
      <c r="AV375">
        <f t="shared" si="78"/>
        <v>4</v>
      </c>
      <c r="AW375">
        <f t="shared" si="79"/>
        <v>4</v>
      </c>
      <c r="AX375">
        <f t="shared" si="80"/>
        <v>4</v>
      </c>
      <c r="AY375">
        <f t="shared" si="81"/>
        <v>4</v>
      </c>
      <c r="AZ375">
        <f t="shared" si="82"/>
        <v>4</v>
      </c>
      <c r="BA375">
        <f t="shared" si="83"/>
        <v>4</v>
      </c>
      <c r="BB375">
        <f t="shared" si="84"/>
        <v>9</v>
      </c>
      <c r="BC375">
        <f t="shared" si="85"/>
        <v>11</v>
      </c>
      <c r="BD375">
        <f t="shared" si="72"/>
        <v>0.10714285714285714</v>
      </c>
      <c r="BE375">
        <f t="shared" si="73"/>
        <v>0.10714285714285714</v>
      </c>
      <c r="BF375">
        <f t="shared" si="74"/>
        <v>0.17857142857142858</v>
      </c>
    </row>
    <row r="376" spans="1:58" hidden="1" x14ac:dyDescent="0.35">
      <c r="A376" t="s">
        <v>1356</v>
      </c>
      <c r="B376" s="10" t="s">
        <v>1357</v>
      </c>
      <c r="C376" t="s">
        <v>1862</v>
      </c>
      <c r="D376" t="s">
        <v>85</v>
      </c>
      <c r="E376">
        <v>482</v>
      </c>
      <c r="F376" t="s">
        <v>86</v>
      </c>
      <c r="G376">
        <v>12575</v>
      </c>
      <c r="H376">
        <v>482</v>
      </c>
      <c r="I376">
        <v>25</v>
      </c>
      <c r="J376" t="s">
        <v>51</v>
      </c>
      <c r="K376" t="s">
        <v>51</v>
      </c>
      <c r="L376" t="s">
        <v>51</v>
      </c>
      <c r="M376" t="s">
        <v>51</v>
      </c>
      <c r="N376" t="s">
        <v>51</v>
      </c>
      <c r="O376" t="s">
        <v>51</v>
      </c>
      <c r="P376" t="s">
        <v>51</v>
      </c>
      <c r="Q376" t="s">
        <v>51</v>
      </c>
      <c r="R376" t="s">
        <v>51</v>
      </c>
      <c r="S376" t="s">
        <v>51</v>
      </c>
      <c r="T376" t="s">
        <v>51</v>
      </c>
      <c r="U376" t="s">
        <v>51</v>
      </c>
      <c r="V376" t="s">
        <v>51</v>
      </c>
      <c r="W376" t="s">
        <v>51</v>
      </c>
      <c r="X376" t="s">
        <v>51</v>
      </c>
      <c r="Y376" t="s">
        <v>51</v>
      </c>
      <c r="Z376" t="s">
        <v>51</v>
      </c>
      <c r="AA376" t="s">
        <v>51</v>
      </c>
      <c r="AB376" t="s">
        <v>51</v>
      </c>
      <c r="AC376" t="s">
        <v>51</v>
      </c>
      <c r="AD376" t="s">
        <v>51</v>
      </c>
      <c r="AE376" t="s">
        <v>51</v>
      </c>
      <c r="AF376" t="s">
        <v>51</v>
      </c>
      <c r="AG376" t="s">
        <v>51</v>
      </c>
      <c r="AH376" t="s">
        <v>51</v>
      </c>
      <c r="AI376" t="s">
        <v>51</v>
      </c>
      <c r="AJ376" t="s">
        <v>51</v>
      </c>
      <c r="AK376" t="s">
        <v>51</v>
      </c>
      <c r="AL376" t="s">
        <v>51</v>
      </c>
      <c r="AM376" t="s">
        <v>51</v>
      </c>
      <c r="AN376" t="s">
        <v>51</v>
      </c>
      <c r="AO376" t="s">
        <v>51</v>
      </c>
      <c r="AP376" t="s">
        <v>51</v>
      </c>
      <c r="AQ376" t="s">
        <v>51</v>
      </c>
      <c r="AR376" t="s">
        <v>51</v>
      </c>
      <c r="AS376">
        <f t="shared" si="75"/>
        <v>4</v>
      </c>
      <c r="AT376">
        <f t="shared" si="76"/>
        <v>4</v>
      </c>
      <c r="AU376">
        <f t="shared" si="77"/>
        <v>4</v>
      </c>
      <c r="AV376">
        <f t="shared" si="78"/>
        <v>4</v>
      </c>
      <c r="AW376">
        <f t="shared" si="79"/>
        <v>4</v>
      </c>
      <c r="AX376">
        <f t="shared" si="80"/>
        <v>4</v>
      </c>
      <c r="AY376">
        <f t="shared" si="81"/>
        <v>4</v>
      </c>
      <c r="AZ376">
        <f t="shared" si="82"/>
        <v>4</v>
      </c>
      <c r="BA376">
        <f t="shared" si="83"/>
        <v>4</v>
      </c>
      <c r="BB376">
        <f t="shared" si="84"/>
        <v>9</v>
      </c>
      <c r="BC376">
        <f t="shared" si="85"/>
        <v>0</v>
      </c>
      <c r="BD376" t="str">
        <f t="shared" si="72"/>
        <v/>
      </c>
      <c r="BE376" t="str">
        <f t="shared" si="73"/>
        <v/>
      </c>
      <c r="BF376" t="str">
        <f t="shared" si="74"/>
        <v/>
      </c>
    </row>
    <row r="377" spans="1:58" x14ac:dyDescent="0.35">
      <c r="A377" t="s">
        <v>164</v>
      </c>
      <c r="B377" s="10" t="s">
        <v>165</v>
      </c>
      <c r="C377" t="s">
        <v>1863</v>
      </c>
      <c r="D377" t="s">
        <v>501</v>
      </c>
      <c r="E377">
        <v>533</v>
      </c>
      <c r="F377" t="s">
        <v>502</v>
      </c>
      <c r="G377">
        <v>12576</v>
      </c>
      <c r="H377">
        <v>533</v>
      </c>
      <c r="I377">
        <v>25</v>
      </c>
      <c r="J377" t="s">
        <v>51</v>
      </c>
      <c r="K377" t="s">
        <v>51</v>
      </c>
      <c r="L377" t="s">
        <v>51</v>
      </c>
      <c r="M377" t="s">
        <v>51</v>
      </c>
      <c r="N377" t="s">
        <v>51</v>
      </c>
      <c r="O377" t="s">
        <v>51</v>
      </c>
      <c r="P377" t="s">
        <v>51</v>
      </c>
      <c r="Q377" t="s">
        <v>51</v>
      </c>
      <c r="R377" t="s">
        <v>51</v>
      </c>
      <c r="S377" t="s">
        <v>51</v>
      </c>
      <c r="T377" t="s">
        <v>51</v>
      </c>
      <c r="U377" t="s">
        <v>51</v>
      </c>
      <c r="V377" t="s">
        <v>1864</v>
      </c>
      <c r="W377" t="s">
        <v>1865</v>
      </c>
      <c r="X377" t="s">
        <v>51</v>
      </c>
      <c r="Y377" t="s">
        <v>51</v>
      </c>
      <c r="Z377" t="s">
        <v>51</v>
      </c>
      <c r="AA377" t="s">
        <v>51</v>
      </c>
      <c r="AB377" t="s">
        <v>1866</v>
      </c>
      <c r="AC377" t="s">
        <v>51</v>
      </c>
      <c r="AD377" t="s">
        <v>51</v>
      </c>
      <c r="AE377" t="s">
        <v>1867</v>
      </c>
      <c r="AF377" t="s">
        <v>1868</v>
      </c>
      <c r="AG377" t="s">
        <v>1869</v>
      </c>
      <c r="AH377">
        <v>0</v>
      </c>
      <c r="AI377">
        <v>1</v>
      </c>
      <c r="AJ377">
        <v>1</v>
      </c>
      <c r="AK377" t="s">
        <v>51</v>
      </c>
      <c r="AL377" t="s">
        <v>51</v>
      </c>
      <c r="AM377" t="s">
        <v>1870</v>
      </c>
      <c r="AN377" t="s">
        <v>51</v>
      </c>
      <c r="AO377" t="s">
        <v>1871</v>
      </c>
      <c r="AP377" t="s">
        <v>51</v>
      </c>
      <c r="AQ377" t="s">
        <v>51</v>
      </c>
      <c r="AR377" t="s">
        <v>83</v>
      </c>
      <c r="AS377">
        <f t="shared" si="75"/>
        <v>57</v>
      </c>
      <c r="AT377">
        <f t="shared" si="76"/>
        <v>102</v>
      </c>
      <c r="AU377">
        <f t="shared" si="77"/>
        <v>4</v>
      </c>
      <c r="AV377">
        <f t="shared" si="78"/>
        <v>4</v>
      </c>
      <c r="AW377">
        <f t="shared" si="79"/>
        <v>4</v>
      </c>
      <c r="AX377">
        <f t="shared" si="80"/>
        <v>4</v>
      </c>
      <c r="AY377">
        <f t="shared" si="81"/>
        <v>95</v>
      </c>
      <c r="AZ377">
        <f t="shared" si="82"/>
        <v>4</v>
      </c>
      <c r="BA377">
        <f t="shared" si="83"/>
        <v>4</v>
      </c>
      <c r="BB377">
        <f t="shared" si="84"/>
        <v>6</v>
      </c>
      <c r="BC377">
        <f t="shared" si="85"/>
        <v>2</v>
      </c>
      <c r="BD377" t="str">
        <f t="shared" si="72"/>
        <v/>
      </c>
      <c r="BE377" t="str">
        <f t="shared" si="73"/>
        <v/>
      </c>
      <c r="BF377" t="str">
        <f t="shared" si="74"/>
        <v/>
      </c>
    </row>
    <row r="378" spans="1:58" hidden="1" x14ac:dyDescent="0.35">
      <c r="A378" t="s">
        <v>412</v>
      </c>
      <c r="B378" s="10" t="s">
        <v>413</v>
      </c>
      <c r="C378" t="s">
        <v>1872</v>
      </c>
      <c r="D378" t="s">
        <v>464</v>
      </c>
      <c r="E378">
        <v>1056</v>
      </c>
      <c r="F378" t="s">
        <v>86</v>
      </c>
      <c r="G378">
        <v>12577</v>
      </c>
      <c r="H378">
        <v>1056</v>
      </c>
      <c r="I378">
        <v>25</v>
      </c>
      <c r="J378" t="s">
        <v>51</v>
      </c>
      <c r="K378" t="s">
        <v>51</v>
      </c>
      <c r="L378" t="s">
        <v>51</v>
      </c>
      <c r="M378" t="s">
        <v>51</v>
      </c>
      <c r="N378" t="s">
        <v>51</v>
      </c>
      <c r="O378" t="s">
        <v>51</v>
      </c>
      <c r="P378" t="s">
        <v>51</v>
      </c>
      <c r="Q378" t="s">
        <v>51</v>
      </c>
      <c r="R378" t="s">
        <v>51</v>
      </c>
      <c r="S378" t="s">
        <v>51</v>
      </c>
      <c r="T378" t="s">
        <v>51</v>
      </c>
      <c r="U378" t="s">
        <v>51</v>
      </c>
      <c r="V378" t="s">
        <v>51</v>
      </c>
      <c r="W378" t="s">
        <v>51</v>
      </c>
      <c r="X378" t="s">
        <v>51</v>
      </c>
      <c r="Y378" t="s">
        <v>51</v>
      </c>
      <c r="Z378" t="s">
        <v>51</v>
      </c>
      <c r="AA378" t="s">
        <v>51</v>
      </c>
      <c r="AB378" t="s">
        <v>51</v>
      </c>
      <c r="AC378" t="s">
        <v>51</v>
      </c>
      <c r="AD378" t="s">
        <v>51</v>
      </c>
      <c r="AE378" t="s">
        <v>51</v>
      </c>
      <c r="AF378" t="s">
        <v>51</v>
      </c>
      <c r="AG378" t="s">
        <v>51</v>
      </c>
      <c r="AH378" t="s">
        <v>51</v>
      </c>
      <c r="AI378" t="s">
        <v>51</v>
      </c>
      <c r="AJ378" t="s">
        <v>51</v>
      </c>
      <c r="AK378" t="s">
        <v>51</v>
      </c>
      <c r="AL378" t="s">
        <v>51</v>
      </c>
      <c r="AM378" t="s">
        <v>51</v>
      </c>
      <c r="AN378" t="s">
        <v>51</v>
      </c>
      <c r="AO378" t="s">
        <v>51</v>
      </c>
      <c r="AP378" t="s">
        <v>51</v>
      </c>
      <c r="AQ378" t="s">
        <v>51</v>
      </c>
      <c r="AR378" t="s">
        <v>51</v>
      </c>
      <c r="AS378">
        <f t="shared" si="75"/>
        <v>4</v>
      </c>
      <c r="AT378">
        <f t="shared" si="76"/>
        <v>4</v>
      </c>
      <c r="AU378">
        <f t="shared" si="77"/>
        <v>4</v>
      </c>
      <c r="AV378">
        <f t="shared" si="78"/>
        <v>4</v>
      </c>
      <c r="AW378">
        <f t="shared" si="79"/>
        <v>4</v>
      </c>
      <c r="AX378">
        <f t="shared" si="80"/>
        <v>4</v>
      </c>
      <c r="AY378">
        <f t="shared" si="81"/>
        <v>4</v>
      </c>
      <c r="AZ378">
        <f t="shared" si="82"/>
        <v>4</v>
      </c>
      <c r="BA378">
        <f t="shared" si="83"/>
        <v>4</v>
      </c>
      <c r="BB378">
        <f t="shared" si="84"/>
        <v>9</v>
      </c>
      <c r="BC378">
        <f t="shared" si="85"/>
        <v>0</v>
      </c>
      <c r="BD378" t="str">
        <f t="shared" si="72"/>
        <v/>
      </c>
      <c r="BE378" t="str">
        <f t="shared" si="73"/>
        <v/>
      </c>
      <c r="BF378" t="str">
        <f t="shared" si="74"/>
        <v/>
      </c>
    </row>
    <row r="379" spans="1:58" x14ac:dyDescent="0.35">
      <c r="A379" t="s">
        <v>393</v>
      </c>
      <c r="B379" s="10" t="s">
        <v>394</v>
      </c>
      <c r="C379" t="s">
        <v>1873</v>
      </c>
      <c r="D379" t="s">
        <v>501</v>
      </c>
      <c r="E379">
        <v>731</v>
      </c>
      <c r="F379" t="s">
        <v>502</v>
      </c>
      <c r="G379">
        <v>12578</v>
      </c>
      <c r="H379">
        <v>731</v>
      </c>
      <c r="I379">
        <v>25</v>
      </c>
      <c r="J379" t="s">
        <v>51</v>
      </c>
      <c r="K379" t="s">
        <v>51</v>
      </c>
      <c r="L379" t="s">
        <v>51</v>
      </c>
      <c r="M379" t="s">
        <v>51</v>
      </c>
      <c r="N379" t="s">
        <v>51</v>
      </c>
      <c r="O379" t="s">
        <v>51</v>
      </c>
      <c r="P379" t="s">
        <v>51</v>
      </c>
      <c r="Q379" t="s">
        <v>51</v>
      </c>
      <c r="R379" t="s">
        <v>51</v>
      </c>
      <c r="S379" t="s">
        <v>51</v>
      </c>
      <c r="T379" t="s">
        <v>51</v>
      </c>
      <c r="U379" t="s">
        <v>51</v>
      </c>
      <c r="V379" t="s">
        <v>1874</v>
      </c>
      <c r="W379" t="s">
        <v>1875</v>
      </c>
      <c r="X379" t="s">
        <v>1876</v>
      </c>
      <c r="Y379" t="s">
        <v>569</v>
      </c>
      <c r="Z379" t="s">
        <v>157</v>
      </c>
      <c r="AA379" t="s">
        <v>157</v>
      </c>
      <c r="AB379" t="s">
        <v>1877</v>
      </c>
      <c r="AC379" t="s">
        <v>1878</v>
      </c>
      <c r="AD379" t="s">
        <v>1879</v>
      </c>
      <c r="AE379" t="s">
        <v>1880</v>
      </c>
      <c r="AF379" t="s">
        <v>1881</v>
      </c>
      <c r="AG379" t="s">
        <v>1882</v>
      </c>
      <c r="AH379">
        <v>1</v>
      </c>
      <c r="AI379">
        <v>1</v>
      </c>
      <c r="AJ379">
        <v>1</v>
      </c>
      <c r="AK379" t="s">
        <v>51</v>
      </c>
      <c r="AL379" t="s">
        <v>51</v>
      </c>
      <c r="AM379" t="s">
        <v>1883</v>
      </c>
      <c r="AN379" t="s">
        <v>51</v>
      </c>
      <c r="AO379" t="s">
        <v>1884</v>
      </c>
      <c r="AP379" t="s">
        <v>51</v>
      </c>
      <c r="AQ379" t="s">
        <v>1885</v>
      </c>
      <c r="AR379" t="s">
        <v>83</v>
      </c>
      <c r="AS379">
        <f t="shared" si="75"/>
        <v>78</v>
      </c>
      <c r="AT379">
        <f t="shared" si="76"/>
        <v>168</v>
      </c>
      <c r="AU379">
        <f t="shared" si="77"/>
        <v>63</v>
      </c>
      <c r="AV379">
        <f t="shared" si="78"/>
        <v>6</v>
      </c>
      <c r="AW379">
        <f t="shared" si="79"/>
        <v>2</v>
      </c>
      <c r="AX379">
        <f t="shared" si="80"/>
        <v>2</v>
      </c>
      <c r="AY379">
        <f t="shared" si="81"/>
        <v>201</v>
      </c>
      <c r="AZ379">
        <f t="shared" si="82"/>
        <v>99</v>
      </c>
      <c r="BA379">
        <f t="shared" si="83"/>
        <v>112</v>
      </c>
      <c r="BB379">
        <f t="shared" si="84"/>
        <v>0</v>
      </c>
      <c r="BC379">
        <f t="shared" si="85"/>
        <v>3</v>
      </c>
      <c r="BD379" t="str">
        <f t="shared" si="72"/>
        <v/>
      </c>
      <c r="BE379" t="str">
        <f t="shared" si="73"/>
        <v/>
      </c>
      <c r="BF379" t="str">
        <f t="shared" si="74"/>
        <v/>
      </c>
    </row>
    <row r="380" spans="1:58" hidden="1" x14ac:dyDescent="0.35">
      <c r="A380" t="s">
        <v>1182</v>
      </c>
      <c r="B380" s="10" t="s">
        <v>1183</v>
      </c>
      <c r="C380" t="s">
        <v>1886</v>
      </c>
      <c r="D380" t="s">
        <v>85</v>
      </c>
      <c r="E380">
        <v>285</v>
      </c>
      <c r="F380" t="s">
        <v>86</v>
      </c>
      <c r="G380">
        <v>12579</v>
      </c>
      <c r="H380">
        <v>285</v>
      </c>
      <c r="I380">
        <v>25</v>
      </c>
      <c r="J380" t="s">
        <v>51</v>
      </c>
      <c r="K380" t="s">
        <v>51</v>
      </c>
      <c r="L380" t="s">
        <v>51</v>
      </c>
      <c r="M380" t="s">
        <v>51</v>
      </c>
      <c r="N380" t="s">
        <v>51</v>
      </c>
      <c r="O380" t="s">
        <v>51</v>
      </c>
      <c r="P380" t="s">
        <v>51</v>
      </c>
      <c r="Q380" t="s">
        <v>51</v>
      </c>
      <c r="R380" t="s">
        <v>51</v>
      </c>
      <c r="S380" t="s">
        <v>51</v>
      </c>
      <c r="T380" t="s">
        <v>51</v>
      </c>
      <c r="U380" t="s">
        <v>51</v>
      </c>
      <c r="V380" t="s">
        <v>51</v>
      </c>
      <c r="W380" t="s">
        <v>51</v>
      </c>
      <c r="X380" t="s">
        <v>51</v>
      </c>
      <c r="Y380" t="s">
        <v>51</v>
      </c>
      <c r="Z380" t="s">
        <v>51</v>
      </c>
      <c r="AA380" t="s">
        <v>51</v>
      </c>
      <c r="AB380" t="s">
        <v>51</v>
      </c>
      <c r="AC380" t="s">
        <v>51</v>
      </c>
      <c r="AD380" t="s">
        <v>51</v>
      </c>
      <c r="AE380" t="s">
        <v>51</v>
      </c>
      <c r="AF380" t="s">
        <v>51</v>
      </c>
      <c r="AG380" t="s">
        <v>51</v>
      </c>
      <c r="AH380" t="s">
        <v>51</v>
      </c>
      <c r="AI380" t="s">
        <v>51</v>
      </c>
      <c r="AJ380" t="s">
        <v>51</v>
      </c>
      <c r="AK380" t="s">
        <v>51</v>
      </c>
      <c r="AL380" t="s">
        <v>51</v>
      </c>
      <c r="AM380" t="s">
        <v>51</v>
      </c>
      <c r="AN380" t="s">
        <v>51</v>
      </c>
      <c r="AO380" t="s">
        <v>51</v>
      </c>
      <c r="AP380" t="s">
        <v>51</v>
      </c>
      <c r="AQ380" t="s">
        <v>51</v>
      </c>
      <c r="AR380" t="s">
        <v>51</v>
      </c>
      <c r="AS380">
        <f t="shared" si="75"/>
        <v>4</v>
      </c>
      <c r="AT380">
        <f t="shared" si="76"/>
        <v>4</v>
      </c>
      <c r="AU380">
        <f t="shared" si="77"/>
        <v>4</v>
      </c>
      <c r="AV380">
        <f t="shared" si="78"/>
        <v>4</v>
      </c>
      <c r="AW380">
        <f t="shared" si="79"/>
        <v>4</v>
      </c>
      <c r="AX380">
        <f t="shared" si="80"/>
        <v>4</v>
      </c>
      <c r="AY380">
        <f t="shared" si="81"/>
        <v>4</v>
      </c>
      <c r="AZ380">
        <f t="shared" si="82"/>
        <v>4</v>
      </c>
      <c r="BA380">
        <f t="shared" si="83"/>
        <v>4</v>
      </c>
      <c r="BB380">
        <f t="shared" si="84"/>
        <v>9</v>
      </c>
      <c r="BC380">
        <f t="shared" si="85"/>
        <v>0</v>
      </c>
      <c r="BD380" t="str">
        <f t="shared" si="72"/>
        <v/>
      </c>
      <c r="BE380" t="str">
        <f t="shared" si="73"/>
        <v/>
      </c>
      <c r="BF380" t="str">
        <f t="shared" si="74"/>
        <v/>
      </c>
    </row>
    <row r="381" spans="1:58" hidden="1" x14ac:dyDescent="0.35">
      <c r="A381" t="s">
        <v>737</v>
      </c>
      <c r="B381" s="10" t="s">
        <v>738</v>
      </c>
      <c r="C381" t="s">
        <v>1887</v>
      </c>
      <c r="D381" t="s">
        <v>49</v>
      </c>
      <c r="E381">
        <v>75</v>
      </c>
      <c r="F381" t="s">
        <v>50</v>
      </c>
      <c r="G381">
        <v>12580</v>
      </c>
      <c r="H381">
        <v>75</v>
      </c>
      <c r="I381">
        <v>25</v>
      </c>
      <c r="J381" t="s">
        <v>51</v>
      </c>
      <c r="K381" t="s">
        <v>51</v>
      </c>
      <c r="L381" t="s">
        <v>51</v>
      </c>
      <c r="M381" t="s">
        <v>51</v>
      </c>
      <c r="N381" t="s">
        <v>51</v>
      </c>
      <c r="O381" t="s">
        <v>51</v>
      </c>
      <c r="P381" t="s">
        <v>51</v>
      </c>
      <c r="Q381" t="s">
        <v>51</v>
      </c>
      <c r="R381" t="s">
        <v>51</v>
      </c>
      <c r="S381" t="s">
        <v>51</v>
      </c>
      <c r="T381" t="s">
        <v>51</v>
      </c>
      <c r="U381" t="s">
        <v>51</v>
      </c>
      <c r="V381" t="s">
        <v>51</v>
      </c>
      <c r="W381" t="s">
        <v>51</v>
      </c>
      <c r="X381" t="s">
        <v>51</v>
      </c>
      <c r="Y381" t="s">
        <v>51</v>
      </c>
      <c r="Z381" t="s">
        <v>51</v>
      </c>
      <c r="AA381" t="s">
        <v>51</v>
      </c>
      <c r="AB381" t="s">
        <v>51</v>
      </c>
      <c r="AC381" t="s">
        <v>51</v>
      </c>
      <c r="AD381" t="s">
        <v>51</v>
      </c>
      <c r="AE381" t="s">
        <v>51</v>
      </c>
      <c r="AF381" t="s">
        <v>51</v>
      </c>
      <c r="AG381" t="s">
        <v>51</v>
      </c>
      <c r="AH381" t="s">
        <v>51</v>
      </c>
      <c r="AI381" t="s">
        <v>51</v>
      </c>
      <c r="AJ381" t="s">
        <v>51</v>
      </c>
      <c r="AK381" t="s">
        <v>51</v>
      </c>
      <c r="AL381" t="s">
        <v>51</v>
      </c>
      <c r="AM381" t="s">
        <v>51</v>
      </c>
      <c r="AN381" t="s">
        <v>51</v>
      </c>
      <c r="AO381" t="s">
        <v>51</v>
      </c>
      <c r="AP381">
        <v>223</v>
      </c>
      <c r="AQ381" t="s">
        <v>51</v>
      </c>
      <c r="AR381" t="s">
        <v>224</v>
      </c>
      <c r="AS381">
        <f t="shared" si="75"/>
        <v>4</v>
      </c>
      <c r="AT381">
        <f t="shared" si="76"/>
        <v>4</v>
      </c>
      <c r="AU381">
        <f t="shared" si="77"/>
        <v>4</v>
      </c>
      <c r="AV381">
        <f t="shared" si="78"/>
        <v>4</v>
      </c>
      <c r="AW381">
        <f t="shared" si="79"/>
        <v>4</v>
      </c>
      <c r="AX381">
        <f t="shared" si="80"/>
        <v>4</v>
      </c>
      <c r="AY381">
        <f t="shared" si="81"/>
        <v>4</v>
      </c>
      <c r="AZ381">
        <f t="shared" si="82"/>
        <v>4</v>
      </c>
      <c r="BA381">
        <f t="shared" si="83"/>
        <v>4</v>
      </c>
      <c r="BB381">
        <f t="shared" si="84"/>
        <v>9</v>
      </c>
      <c r="BC381">
        <f t="shared" si="85"/>
        <v>0</v>
      </c>
      <c r="BD381" t="str">
        <f t="shared" si="72"/>
        <v/>
      </c>
      <c r="BE381" t="str">
        <f t="shared" si="73"/>
        <v/>
      </c>
      <c r="BF381" t="str">
        <f t="shared" si="74"/>
        <v/>
      </c>
    </row>
    <row r="382" spans="1:58" hidden="1" x14ac:dyDescent="0.35">
      <c r="A382" t="s">
        <v>1683</v>
      </c>
      <c r="B382" s="10" t="s">
        <v>1684</v>
      </c>
      <c r="C382" t="s">
        <v>1888</v>
      </c>
      <c r="D382" t="s">
        <v>85</v>
      </c>
      <c r="E382">
        <v>609</v>
      </c>
      <c r="F382" t="s">
        <v>86</v>
      </c>
      <c r="G382">
        <v>12581</v>
      </c>
      <c r="H382">
        <v>609</v>
      </c>
      <c r="I382">
        <v>25</v>
      </c>
      <c r="J382" t="s">
        <v>51</v>
      </c>
      <c r="K382" t="s">
        <v>51</v>
      </c>
      <c r="L382" t="s">
        <v>51</v>
      </c>
      <c r="M382" t="s">
        <v>51</v>
      </c>
      <c r="N382" t="s">
        <v>51</v>
      </c>
      <c r="O382" t="s">
        <v>51</v>
      </c>
      <c r="P382" t="s">
        <v>51</v>
      </c>
      <c r="Q382" t="s">
        <v>51</v>
      </c>
      <c r="R382" t="s">
        <v>51</v>
      </c>
      <c r="S382" t="s">
        <v>51</v>
      </c>
      <c r="T382" t="s">
        <v>51</v>
      </c>
      <c r="U382" t="s">
        <v>51</v>
      </c>
      <c r="V382" t="s">
        <v>51</v>
      </c>
      <c r="W382" t="s">
        <v>51</v>
      </c>
      <c r="X382" t="s">
        <v>51</v>
      </c>
      <c r="Y382" t="s">
        <v>51</v>
      </c>
      <c r="Z382" t="s">
        <v>51</v>
      </c>
      <c r="AA382" t="s">
        <v>51</v>
      </c>
      <c r="AB382" t="s">
        <v>51</v>
      </c>
      <c r="AC382" t="s">
        <v>51</v>
      </c>
      <c r="AD382" t="s">
        <v>51</v>
      </c>
      <c r="AE382" t="s">
        <v>51</v>
      </c>
      <c r="AF382" t="s">
        <v>51</v>
      </c>
      <c r="AG382" t="s">
        <v>51</v>
      </c>
      <c r="AH382" t="s">
        <v>51</v>
      </c>
      <c r="AI382" t="s">
        <v>51</v>
      </c>
      <c r="AJ382" t="s">
        <v>51</v>
      </c>
      <c r="AK382" t="s">
        <v>51</v>
      </c>
      <c r="AL382" t="s">
        <v>51</v>
      </c>
      <c r="AM382" t="s">
        <v>51</v>
      </c>
      <c r="AN382" t="s">
        <v>51</v>
      </c>
      <c r="AO382" t="s">
        <v>51</v>
      </c>
      <c r="AP382" t="s">
        <v>51</v>
      </c>
      <c r="AQ382" t="s">
        <v>51</v>
      </c>
      <c r="AR382" t="s">
        <v>51</v>
      </c>
      <c r="AS382">
        <f t="shared" si="75"/>
        <v>4</v>
      </c>
      <c r="AT382">
        <f t="shared" si="76"/>
        <v>4</v>
      </c>
      <c r="AU382">
        <f t="shared" si="77"/>
        <v>4</v>
      </c>
      <c r="AV382">
        <f t="shared" si="78"/>
        <v>4</v>
      </c>
      <c r="AW382">
        <f t="shared" si="79"/>
        <v>4</v>
      </c>
      <c r="AX382">
        <f t="shared" si="80"/>
        <v>4</v>
      </c>
      <c r="AY382">
        <f t="shared" si="81"/>
        <v>4</v>
      </c>
      <c r="AZ382">
        <f t="shared" si="82"/>
        <v>4</v>
      </c>
      <c r="BA382">
        <f t="shared" si="83"/>
        <v>4</v>
      </c>
      <c r="BB382">
        <f t="shared" si="84"/>
        <v>9</v>
      </c>
      <c r="BC382">
        <f t="shared" si="85"/>
        <v>0</v>
      </c>
      <c r="BD382" t="str">
        <f t="shared" si="72"/>
        <v/>
      </c>
      <c r="BE382" t="str">
        <f t="shared" si="73"/>
        <v/>
      </c>
      <c r="BF382" t="str">
        <f t="shared" si="74"/>
        <v/>
      </c>
    </row>
    <row r="383" spans="1:58" hidden="1" x14ac:dyDescent="0.35">
      <c r="A383" t="s">
        <v>1683</v>
      </c>
      <c r="B383" s="10" t="s">
        <v>1684</v>
      </c>
      <c r="C383" t="s">
        <v>1889</v>
      </c>
      <c r="D383" t="s">
        <v>85</v>
      </c>
      <c r="E383">
        <v>2061</v>
      </c>
      <c r="F383" t="s">
        <v>86</v>
      </c>
      <c r="G383">
        <v>12582</v>
      </c>
      <c r="H383">
        <v>2061</v>
      </c>
      <c r="I383">
        <v>25</v>
      </c>
      <c r="J383" t="s">
        <v>51</v>
      </c>
      <c r="K383" t="s">
        <v>51</v>
      </c>
      <c r="L383" t="s">
        <v>51</v>
      </c>
      <c r="M383" t="s">
        <v>51</v>
      </c>
      <c r="N383" t="s">
        <v>51</v>
      </c>
      <c r="O383" t="s">
        <v>51</v>
      </c>
      <c r="P383" t="s">
        <v>51</v>
      </c>
      <c r="Q383" t="s">
        <v>51</v>
      </c>
      <c r="R383" t="s">
        <v>51</v>
      </c>
      <c r="S383" t="s">
        <v>51</v>
      </c>
      <c r="T383" t="s">
        <v>51</v>
      </c>
      <c r="U383" t="s">
        <v>51</v>
      </c>
      <c r="V383" t="s">
        <v>51</v>
      </c>
      <c r="W383" t="s">
        <v>51</v>
      </c>
      <c r="X383" t="s">
        <v>51</v>
      </c>
      <c r="Y383" t="s">
        <v>51</v>
      </c>
      <c r="Z383" t="s">
        <v>51</v>
      </c>
      <c r="AA383" t="s">
        <v>51</v>
      </c>
      <c r="AB383" t="s">
        <v>51</v>
      </c>
      <c r="AC383" t="s">
        <v>51</v>
      </c>
      <c r="AD383" t="s">
        <v>51</v>
      </c>
      <c r="AE383" t="s">
        <v>51</v>
      </c>
      <c r="AF383" t="s">
        <v>51</v>
      </c>
      <c r="AG383" t="s">
        <v>51</v>
      </c>
      <c r="AH383" t="s">
        <v>51</v>
      </c>
      <c r="AI383" t="s">
        <v>51</v>
      </c>
      <c r="AJ383" t="s">
        <v>51</v>
      </c>
      <c r="AK383" t="s">
        <v>51</v>
      </c>
      <c r="AL383" t="s">
        <v>51</v>
      </c>
      <c r="AM383" t="s">
        <v>51</v>
      </c>
      <c r="AN383" t="s">
        <v>51</v>
      </c>
      <c r="AO383" t="s">
        <v>51</v>
      </c>
      <c r="AP383" t="s">
        <v>51</v>
      </c>
      <c r="AQ383" t="s">
        <v>51</v>
      </c>
      <c r="AR383" t="s">
        <v>51</v>
      </c>
      <c r="AS383">
        <f t="shared" si="75"/>
        <v>4</v>
      </c>
      <c r="AT383">
        <f t="shared" si="76"/>
        <v>4</v>
      </c>
      <c r="AU383">
        <f t="shared" si="77"/>
        <v>4</v>
      </c>
      <c r="AV383">
        <f t="shared" si="78"/>
        <v>4</v>
      </c>
      <c r="AW383">
        <f t="shared" si="79"/>
        <v>4</v>
      </c>
      <c r="AX383">
        <f t="shared" si="80"/>
        <v>4</v>
      </c>
      <c r="AY383">
        <f t="shared" si="81"/>
        <v>4</v>
      </c>
      <c r="AZ383">
        <f t="shared" si="82"/>
        <v>4</v>
      </c>
      <c r="BA383">
        <f t="shared" si="83"/>
        <v>4</v>
      </c>
      <c r="BB383">
        <f t="shared" si="84"/>
        <v>9</v>
      </c>
      <c r="BC383">
        <f t="shared" si="85"/>
        <v>0</v>
      </c>
      <c r="BD383" t="str">
        <f t="shared" si="72"/>
        <v/>
      </c>
      <c r="BE383" t="str">
        <f t="shared" si="73"/>
        <v/>
      </c>
      <c r="BF383" t="str">
        <f t="shared" si="74"/>
        <v/>
      </c>
    </row>
    <row r="384" spans="1:58" hidden="1" x14ac:dyDescent="0.35">
      <c r="A384" t="s">
        <v>211</v>
      </c>
      <c r="B384" s="10" t="s">
        <v>212</v>
      </c>
      <c r="C384" t="s">
        <v>1890</v>
      </c>
      <c r="D384" t="s">
        <v>501</v>
      </c>
      <c r="E384">
        <v>744</v>
      </c>
      <c r="F384" t="s">
        <v>502</v>
      </c>
      <c r="G384">
        <v>12583</v>
      </c>
      <c r="H384">
        <v>744</v>
      </c>
      <c r="I384">
        <v>25</v>
      </c>
      <c r="J384" t="s">
        <v>51</v>
      </c>
      <c r="K384" t="s">
        <v>51</v>
      </c>
      <c r="L384" t="s">
        <v>51</v>
      </c>
      <c r="M384" t="s">
        <v>51</v>
      </c>
      <c r="N384" t="s">
        <v>51</v>
      </c>
      <c r="O384" t="s">
        <v>51</v>
      </c>
      <c r="P384" t="s">
        <v>51</v>
      </c>
      <c r="Q384" t="s">
        <v>51</v>
      </c>
      <c r="R384" t="s">
        <v>51</v>
      </c>
      <c r="S384" t="s">
        <v>51</v>
      </c>
      <c r="T384" t="s">
        <v>51</v>
      </c>
      <c r="U384" t="s">
        <v>51</v>
      </c>
      <c r="V384" t="s">
        <v>51</v>
      </c>
      <c r="W384" t="s">
        <v>51</v>
      </c>
      <c r="X384" t="s">
        <v>51</v>
      </c>
      <c r="Y384" t="s">
        <v>51</v>
      </c>
      <c r="Z384" t="s">
        <v>51</v>
      </c>
      <c r="AA384" t="s">
        <v>51</v>
      </c>
      <c r="AB384" t="s">
        <v>51</v>
      </c>
      <c r="AC384" t="s">
        <v>51</v>
      </c>
      <c r="AD384" t="s">
        <v>51</v>
      </c>
      <c r="AE384" t="s">
        <v>51</v>
      </c>
      <c r="AF384" t="s">
        <v>51</v>
      </c>
      <c r="AG384" t="s">
        <v>51</v>
      </c>
      <c r="AH384" t="s">
        <v>51</v>
      </c>
      <c r="AI384" t="s">
        <v>51</v>
      </c>
      <c r="AJ384" t="s">
        <v>51</v>
      </c>
      <c r="AK384" t="s">
        <v>51</v>
      </c>
      <c r="AL384" t="s">
        <v>51</v>
      </c>
      <c r="AM384" t="s">
        <v>51</v>
      </c>
      <c r="AN384" t="s">
        <v>51</v>
      </c>
      <c r="AO384" t="s">
        <v>51</v>
      </c>
      <c r="AP384" t="s">
        <v>51</v>
      </c>
      <c r="AQ384" t="s">
        <v>51</v>
      </c>
      <c r="AR384" t="s">
        <v>51</v>
      </c>
      <c r="AS384">
        <f t="shared" si="75"/>
        <v>4</v>
      </c>
      <c r="AT384">
        <f t="shared" si="76"/>
        <v>4</v>
      </c>
      <c r="AU384">
        <f t="shared" si="77"/>
        <v>4</v>
      </c>
      <c r="AV384">
        <f t="shared" si="78"/>
        <v>4</v>
      </c>
      <c r="AW384">
        <f t="shared" si="79"/>
        <v>4</v>
      </c>
      <c r="AX384">
        <f t="shared" si="80"/>
        <v>4</v>
      </c>
      <c r="AY384">
        <f t="shared" si="81"/>
        <v>4</v>
      </c>
      <c r="AZ384">
        <f t="shared" si="82"/>
        <v>4</v>
      </c>
      <c r="BA384">
        <f t="shared" si="83"/>
        <v>4</v>
      </c>
      <c r="BB384">
        <f t="shared" si="84"/>
        <v>9</v>
      </c>
      <c r="BC384">
        <f t="shared" si="85"/>
        <v>0</v>
      </c>
      <c r="BD384" t="str">
        <f t="shared" si="72"/>
        <v/>
      </c>
      <c r="BE384" t="str">
        <f t="shared" si="73"/>
        <v/>
      </c>
      <c r="BF384" t="str">
        <f t="shared" si="74"/>
        <v/>
      </c>
    </row>
    <row r="385" spans="1:58" hidden="1" x14ac:dyDescent="0.35">
      <c r="A385" t="s">
        <v>469</v>
      </c>
      <c r="B385" s="10" t="s">
        <v>470</v>
      </c>
      <c r="C385" t="s">
        <v>1891</v>
      </c>
      <c r="D385" t="s">
        <v>85</v>
      </c>
      <c r="E385">
        <v>637</v>
      </c>
      <c r="F385" t="s">
        <v>86</v>
      </c>
      <c r="G385">
        <v>12584</v>
      </c>
      <c r="H385">
        <v>637</v>
      </c>
      <c r="I385">
        <v>25</v>
      </c>
      <c r="J385" t="s">
        <v>51</v>
      </c>
      <c r="K385" t="s">
        <v>51</v>
      </c>
      <c r="L385" t="s">
        <v>51</v>
      </c>
      <c r="M385" t="s">
        <v>51</v>
      </c>
      <c r="N385" t="s">
        <v>51</v>
      </c>
      <c r="O385" t="s">
        <v>51</v>
      </c>
      <c r="P385" t="s">
        <v>51</v>
      </c>
      <c r="Q385" t="s">
        <v>51</v>
      </c>
      <c r="R385" t="s">
        <v>51</v>
      </c>
      <c r="S385" t="s">
        <v>51</v>
      </c>
      <c r="T385" t="s">
        <v>51</v>
      </c>
      <c r="U385" t="s">
        <v>51</v>
      </c>
      <c r="V385" t="s">
        <v>51</v>
      </c>
      <c r="W385" t="s">
        <v>51</v>
      </c>
      <c r="X385" t="s">
        <v>51</v>
      </c>
      <c r="Y385" t="s">
        <v>51</v>
      </c>
      <c r="Z385" t="s">
        <v>51</v>
      </c>
      <c r="AA385" t="s">
        <v>51</v>
      </c>
      <c r="AB385" t="s">
        <v>51</v>
      </c>
      <c r="AC385" t="s">
        <v>51</v>
      </c>
      <c r="AD385" t="s">
        <v>51</v>
      </c>
      <c r="AE385" t="s">
        <v>51</v>
      </c>
      <c r="AF385" t="s">
        <v>51</v>
      </c>
      <c r="AG385" t="s">
        <v>51</v>
      </c>
      <c r="AH385" t="s">
        <v>51</v>
      </c>
      <c r="AI385" t="s">
        <v>51</v>
      </c>
      <c r="AJ385" t="s">
        <v>51</v>
      </c>
      <c r="AK385" t="s">
        <v>51</v>
      </c>
      <c r="AL385" t="s">
        <v>51</v>
      </c>
      <c r="AM385" t="s">
        <v>51</v>
      </c>
      <c r="AN385" t="s">
        <v>51</v>
      </c>
      <c r="AO385" t="s">
        <v>51</v>
      </c>
      <c r="AP385" t="s">
        <v>51</v>
      </c>
      <c r="AQ385" t="s">
        <v>51</v>
      </c>
      <c r="AR385" t="s">
        <v>51</v>
      </c>
      <c r="AS385">
        <f t="shared" si="75"/>
        <v>4</v>
      </c>
      <c r="AT385">
        <f t="shared" si="76"/>
        <v>4</v>
      </c>
      <c r="AU385">
        <f t="shared" si="77"/>
        <v>4</v>
      </c>
      <c r="AV385">
        <f t="shared" si="78"/>
        <v>4</v>
      </c>
      <c r="AW385">
        <f t="shared" si="79"/>
        <v>4</v>
      </c>
      <c r="AX385">
        <f t="shared" si="80"/>
        <v>4</v>
      </c>
      <c r="AY385">
        <f t="shared" si="81"/>
        <v>4</v>
      </c>
      <c r="AZ385">
        <f t="shared" si="82"/>
        <v>4</v>
      </c>
      <c r="BA385">
        <f t="shared" si="83"/>
        <v>4</v>
      </c>
      <c r="BB385">
        <f t="shared" si="84"/>
        <v>9</v>
      </c>
      <c r="BC385">
        <f t="shared" si="85"/>
        <v>0</v>
      </c>
      <c r="BD385" t="str">
        <f t="shared" si="72"/>
        <v/>
      </c>
      <c r="BE385" t="str">
        <f t="shared" si="73"/>
        <v/>
      </c>
      <c r="BF385" t="str">
        <f t="shared" si="74"/>
        <v/>
      </c>
    </row>
    <row r="386" spans="1:58" hidden="1" x14ac:dyDescent="0.35">
      <c r="A386" t="s">
        <v>639</v>
      </c>
      <c r="B386" s="10" t="s">
        <v>640</v>
      </c>
      <c r="C386" t="s">
        <v>1892</v>
      </c>
      <c r="D386" t="s">
        <v>464</v>
      </c>
      <c r="E386">
        <v>313</v>
      </c>
      <c r="F386" t="s">
        <v>90</v>
      </c>
      <c r="G386">
        <v>12585</v>
      </c>
      <c r="H386">
        <v>313</v>
      </c>
      <c r="I386">
        <v>25</v>
      </c>
      <c r="J386" t="s">
        <v>51</v>
      </c>
      <c r="K386" t="s">
        <v>51</v>
      </c>
      <c r="L386" t="s">
        <v>51</v>
      </c>
      <c r="M386" t="s">
        <v>51</v>
      </c>
      <c r="N386" t="s">
        <v>51</v>
      </c>
      <c r="O386" t="s">
        <v>51</v>
      </c>
      <c r="P386" t="s">
        <v>51</v>
      </c>
      <c r="Q386" t="s">
        <v>51</v>
      </c>
      <c r="R386" t="s">
        <v>51</v>
      </c>
      <c r="S386" t="s">
        <v>51</v>
      </c>
      <c r="T386" t="s">
        <v>51</v>
      </c>
      <c r="U386" t="s">
        <v>51</v>
      </c>
      <c r="V386" t="s">
        <v>51</v>
      </c>
      <c r="W386" t="s">
        <v>51</v>
      </c>
      <c r="X386" t="s">
        <v>51</v>
      </c>
      <c r="Y386" t="s">
        <v>51</v>
      </c>
      <c r="Z386" t="s">
        <v>51</v>
      </c>
      <c r="AA386" t="s">
        <v>51</v>
      </c>
      <c r="AB386" t="s">
        <v>51</v>
      </c>
      <c r="AC386" t="s">
        <v>51</v>
      </c>
      <c r="AD386" t="s">
        <v>51</v>
      </c>
      <c r="AE386" t="s">
        <v>51</v>
      </c>
      <c r="AF386" t="s">
        <v>51</v>
      </c>
      <c r="AG386" t="s">
        <v>51</v>
      </c>
      <c r="AH386">
        <v>0</v>
      </c>
      <c r="AI386">
        <v>0</v>
      </c>
      <c r="AJ386">
        <v>0</v>
      </c>
      <c r="AK386" t="s">
        <v>51</v>
      </c>
      <c r="AL386" t="s">
        <v>51</v>
      </c>
      <c r="AM386" t="s">
        <v>51</v>
      </c>
      <c r="AN386" t="s">
        <v>51</v>
      </c>
      <c r="AO386" t="s">
        <v>51</v>
      </c>
      <c r="AP386">
        <v>42</v>
      </c>
      <c r="AQ386" t="s">
        <v>51</v>
      </c>
      <c r="AR386" t="s">
        <v>51</v>
      </c>
      <c r="AS386">
        <f t="shared" si="75"/>
        <v>4</v>
      </c>
      <c r="AT386">
        <f t="shared" si="76"/>
        <v>4</v>
      </c>
      <c r="AU386">
        <f t="shared" si="77"/>
        <v>4</v>
      </c>
      <c r="AV386">
        <f t="shared" si="78"/>
        <v>4</v>
      </c>
      <c r="AW386">
        <f t="shared" si="79"/>
        <v>4</v>
      </c>
      <c r="AX386">
        <f t="shared" si="80"/>
        <v>4</v>
      </c>
      <c r="AY386">
        <f t="shared" si="81"/>
        <v>4</v>
      </c>
      <c r="AZ386">
        <f t="shared" si="82"/>
        <v>4</v>
      </c>
      <c r="BA386">
        <f t="shared" si="83"/>
        <v>4</v>
      </c>
      <c r="BB386">
        <f t="shared" si="84"/>
        <v>9</v>
      </c>
      <c r="BC386">
        <f t="shared" si="85"/>
        <v>0</v>
      </c>
      <c r="BD386">
        <f t="shared" si="72"/>
        <v>0</v>
      </c>
      <c r="BE386">
        <f t="shared" si="73"/>
        <v>0</v>
      </c>
      <c r="BF386">
        <f t="shared" si="74"/>
        <v>0</v>
      </c>
    </row>
    <row r="387" spans="1:58" hidden="1" x14ac:dyDescent="0.35">
      <c r="A387" t="s">
        <v>466</v>
      </c>
      <c r="B387" s="10" t="s">
        <v>467</v>
      </c>
      <c r="C387" t="s">
        <v>1613</v>
      </c>
      <c r="D387" t="s">
        <v>85</v>
      </c>
      <c r="E387">
        <v>2072</v>
      </c>
      <c r="F387" t="s">
        <v>86</v>
      </c>
      <c r="G387">
        <v>12586</v>
      </c>
      <c r="H387">
        <v>2072</v>
      </c>
      <c r="I387">
        <v>25</v>
      </c>
      <c r="J387" t="s">
        <v>51</v>
      </c>
      <c r="K387" t="s">
        <v>51</v>
      </c>
      <c r="L387" t="s">
        <v>51</v>
      </c>
      <c r="M387" t="s">
        <v>51</v>
      </c>
      <c r="N387" t="s">
        <v>51</v>
      </c>
      <c r="O387" t="s">
        <v>51</v>
      </c>
      <c r="P387" t="s">
        <v>51</v>
      </c>
      <c r="Q387" t="s">
        <v>51</v>
      </c>
      <c r="R387" t="s">
        <v>51</v>
      </c>
      <c r="S387" t="s">
        <v>51</v>
      </c>
      <c r="T387" t="s">
        <v>51</v>
      </c>
      <c r="U387" t="s">
        <v>51</v>
      </c>
      <c r="V387" t="s">
        <v>51</v>
      </c>
      <c r="W387" t="s">
        <v>51</v>
      </c>
      <c r="X387" t="s">
        <v>51</v>
      </c>
      <c r="Y387" t="s">
        <v>51</v>
      </c>
      <c r="Z387" t="s">
        <v>51</v>
      </c>
      <c r="AA387" t="s">
        <v>51</v>
      </c>
      <c r="AB387" t="s">
        <v>51</v>
      </c>
      <c r="AC387" t="s">
        <v>51</v>
      </c>
      <c r="AD387" t="s">
        <v>51</v>
      </c>
      <c r="AE387" t="s">
        <v>51</v>
      </c>
      <c r="AF387" t="s">
        <v>51</v>
      </c>
      <c r="AG387" t="s">
        <v>51</v>
      </c>
      <c r="AH387" t="s">
        <v>51</v>
      </c>
      <c r="AI387" t="s">
        <v>51</v>
      </c>
      <c r="AJ387" t="s">
        <v>51</v>
      </c>
      <c r="AK387" t="s">
        <v>51</v>
      </c>
      <c r="AL387" t="s">
        <v>51</v>
      </c>
      <c r="AM387" t="s">
        <v>51</v>
      </c>
      <c r="AN387" t="s">
        <v>51</v>
      </c>
      <c r="AO387" t="s">
        <v>51</v>
      </c>
      <c r="AP387" t="s">
        <v>51</v>
      </c>
      <c r="AQ387" t="s">
        <v>51</v>
      </c>
      <c r="AR387" t="s">
        <v>51</v>
      </c>
      <c r="AS387">
        <f t="shared" si="75"/>
        <v>4</v>
      </c>
      <c r="AT387">
        <f t="shared" si="76"/>
        <v>4</v>
      </c>
      <c r="AU387">
        <f t="shared" si="77"/>
        <v>4</v>
      </c>
      <c r="AV387">
        <f t="shared" si="78"/>
        <v>4</v>
      </c>
      <c r="AW387">
        <f t="shared" si="79"/>
        <v>4</v>
      </c>
      <c r="AX387">
        <f t="shared" si="80"/>
        <v>4</v>
      </c>
      <c r="AY387">
        <f t="shared" si="81"/>
        <v>4</v>
      </c>
      <c r="AZ387">
        <f t="shared" si="82"/>
        <v>4</v>
      </c>
      <c r="BA387">
        <f t="shared" si="83"/>
        <v>4</v>
      </c>
      <c r="BB387">
        <f t="shared" si="84"/>
        <v>9</v>
      </c>
      <c r="BC387">
        <f t="shared" si="85"/>
        <v>0</v>
      </c>
      <c r="BD387" t="str">
        <f t="shared" ref="BD387:BD450" si="86">IFERROR(AH387/$AP387,"")</f>
        <v/>
      </c>
      <c r="BE387" t="str">
        <f t="shared" ref="BE387:BE450" si="87">IFERROR(AI387/$AP387,"")</f>
        <v/>
      </c>
      <c r="BF387" t="str">
        <f t="shared" ref="BF387:BF450" si="88">IFERROR(AJ387/$AP387,"")</f>
        <v/>
      </c>
    </row>
    <row r="388" spans="1:58" hidden="1" x14ac:dyDescent="0.35">
      <c r="A388" t="s">
        <v>639</v>
      </c>
      <c r="B388" s="10" t="s">
        <v>640</v>
      </c>
      <c r="C388" t="s">
        <v>1893</v>
      </c>
      <c r="D388" t="s">
        <v>85</v>
      </c>
      <c r="E388">
        <v>267</v>
      </c>
      <c r="F388" t="s">
        <v>86</v>
      </c>
      <c r="G388">
        <v>12587</v>
      </c>
      <c r="H388">
        <v>267</v>
      </c>
      <c r="I388">
        <v>25</v>
      </c>
      <c r="J388" t="s">
        <v>51</v>
      </c>
      <c r="K388" t="s">
        <v>51</v>
      </c>
      <c r="L388" t="s">
        <v>51</v>
      </c>
      <c r="M388" t="s">
        <v>51</v>
      </c>
      <c r="N388" t="s">
        <v>51</v>
      </c>
      <c r="O388" t="s">
        <v>51</v>
      </c>
      <c r="P388" t="s">
        <v>51</v>
      </c>
      <c r="Q388" t="s">
        <v>51</v>
      </c>
      <c r="R388" t="s">
        <v>51</v>
      </c>
      <c r="S388" t="s">
        <v>51</v>
      </c>
      <c r="T388" t="s">
        <v>51</v>
      </c>
      <c r="U388" t="s">
        <v>51</v>
      </c>
      <c r="V388" t="s">
        <v>51</v>
      </c>
      <c r="W388" t="s">
        <v>51</v>
      </c>
      <c r="X388" t="s">
        <v>51</v>
      </c>
      <c r="Y388" t="s">
        <v>51</v>
      </c>
      <c r="Z388" t="s">
        <v>51</v>
      </c>
      <c r="AA388" t="s">
        <v>51</v>
      </c>
      <c r="AB388" t="s">
        <v>51</v>
      </c>
      <c r="AC388" t="s">
        <v>51</v>
      </c>
      <c r="AD388" t="s">
        <v>51</v>
      </c>
      <c r="AE388" t="s">
        <v>51</v>
      </c>
      <c r="AF388" t="s">
        <v>51</v>
      </c>
      <c r="AG388" t="s">
        <v>51</v>
      </c>
      <c r="AH388" t="s">
        <v>51</v>
      </c>
      <c r="AI388" t="s">
        <v>51</v>
      </c>
      <c r="AJ388" t="s">
        <v>51</v>
      </c>
      <c r="AK388" t="s">
        <v>51</v>
      </c>
      <c r="AL388" t="s">
        <v>51</v>
      </c>
      <c r="AM388" t="s">
        <v>51</v>
      </c>
      <c r="AN388" t="s">
        <v>51</v>
      </c>
      <c r="AO388" t="s">
        <v>51</v>
      </c>
      <c r="AP388" t="s">
        <v>51</v>
      </c>
      <c r="AQ388" t="s">
        <v>51</v>
      </c>
      <c r="AR388" t="s">
        <v>51</v>
      </c>
      <c r="AS388">
        <f t="shared" si="75"/>
        <v>4</v>
      </c>
      <c r="AT388">
        <f t="shared" si="76"/>
        <v>4</v>
      </c>
      <c r="AU388">
        <f t="shared" si="77"/>
        <v>4</v>
      </c>
      <c r="AV388">
        <f t="shared" si="78"/>
        <v>4</v>
      </c>
      <c r="AW388">
        <f t="shared" si="79"/>
        <v>4</v>
      </c>
      <c r="AX388">
        <f t="shared" si="80"/>
        <v>4</v>
      </c>
      <c r="AY388">
        <f t="shared" si="81"/>
        <v>4</v>
      </c>
      <c r="AZ388">
        <f t="shared" si="82"/>
        <v>4</v>
      </c>
      <c r="BA388">
        <f t="shared" si="83"/>
        <v>4</v>
      </c>
      <c r="BB388">
        <f t="shared" si="84"/>
        <v>9</v>
      </c>
      <c r="BC388">
        <f t="shared" si="85"/>
        <v>0</v>
      </c>
      <c r="BD388" t="str">
        <f t="shared" si="86"/>
        <v/>
      </c>
      <c r="BE388" t="str">
        <f t="shared" si="87"/>
        <v/>
      </c>
      <c r="BF388" t="str">
        <f t="shared" si="88"/>
        <v/>
      </c>
    </row>
    <row r="389" spans="1:58" hidden="1" x14ac:dyDescent="0.35">
      <c r="A389" t="s">
        <v>46</v>
      </c>
      <c r="B389" s="10" t="s">
        <v>47</v>
      </c>
      <c r="C389" t="s">
        <v>1894</v>
      </c>
      <c r="D389" t="s">
        <v>85</v>
      </c>
      <c r="E389">
        <v>426</v>
      </c>
      <c r="F389" t="s">
        <v>90</v>
      </c>
      <c r="G389">
        <v>12588</v>
      </c>
      <c r="H389">
        <v>426</v>
      </c>
      <c r="I389">
        <v>25</v>
      </c>
      <c r="J389" t="s">
        <v>51</v>
      </c>
      <c r="K389" t="s">
        <v>51</v>
      </c>
      <c r="L389" t="s">
        <v>51</v>
      </c>
      <c r="M389" t="s">
        <v>51</v>
      </c>
      <c r="N389" t="s">
        <v>51</v>
      </c>
      <c r="O389" t="s">
        <v>51</v>
      </c>
      <c r="P389" t="s">
        <v>51</v>
      </c>
      <c r="Q389" t="s">
        <v>51</v>
      </c>
      <c r="R389" t="s">
        <v>51</v>
      </c>
      <c r="S389" t="s">
        <v>51</v>
      </c>
      <c r="T389" t="s">
        <v>51</v>
      </c>
      <c r="U389" t="s">
        <v>51</v>
      </c>
      <c r="V389" t="s">
        <v>51</v>
      </c>
      <c r="W389" t="s">
        <v>51</v>
      </c>
      <c r="X389" t="s">
        <v>51</v>
      </c>
      <c r="Y389" t="s">
        <v>51</v>
      </c>
      <c r="Z389" t="s">
        <v>51</v>
      </c>
      <c r="AA389" t="s">
        <v>51</v>
      </c>
      <c r="AB389" t="s">
        <v>51</v>
      </c>
      <c r="AC389" t="s">
        <v>51</v>
      </c>
      <c r="AD389" t="s">
        <v>51</v>
      </c>
      <c r="AE389" t="s">
        <v>51</v>
      </c>
      <c r="AF389" t="s">
        <v>51</v>
      </c>
      <c r="AG389" t="s">
        <v>51</v>
      </c>
      <c r="AH389" t="s">
        <v>51</v>
      </c>
      <c r="AI389" t="s">
        <v>51</v>
      </c>
      <c r="AJ389" t="s">
        <v>51</v>
      </c>
      <c r="AK389" t="s">
        <v>51</v>
      </c>
      <c r="AL389" t="s">
        <v>51</v>
      </c>
      <c r="AM389" t="s">
        <v>51</v>
      </c>
      <c r="AN389" t="s">
        <v>51</v>
      </c>
      <c r="AO389" t="s">
        <v>51</v>
      </c>
      <c r="AP389">
        <v>423</v>
      </c>
      <c r="AQ389" t="s">
        <v>51</v>
      </c>
      <c r="AR389" t="s">
        <v>51</v>
      </c>
      <c r="AS389">
        <f t="shared" ref="AS389:AS452" si="89">LEN(V389)</f>
        <v>4</v>
      </c>
      <c r="AT389">
        <f t="shared" ref="AT389:AT452" si="90">LEN(W389)</f>
        <v>4</v>
      </c>
      <c r="AU389">
        <f t="shared" ref="AU389:AU452" si="91">LEN(X389)</f>
        <v>4</v>
      </c>
      <c r="AV389">
        <f t="shared" ref="AV389:AV452" si="92">LEN(Y389)</f>
        <v>4</v>
      </c>
      <c r="AW389">
        <f t="shared" ref="AW389:AW452" si="93">LEN(Z389)</f>
        <v>4</v>
      </c>
      <c r="AX389">
        <f t="shared" ref="AX389:AX452" si="94">LEN(AA389)</f>
        <v>4</v>
      </c>
      <c r="AY389">
        <f t="shared" ref="AY389:AY452" si="95">LEN(AB389)</f>
        <v>4</v>
      </c>
      <c r="AZ389">
        <f t="shared" ref="AZ389:AZ452" si="96">LEN(AC389)</f>
        <v>4</v>
      </c>
      <c r="BA389">
        <f t="shared" ref="BA389:BA452" si="97">LEN(AD389)</f>
        <v>4</v>
      </c>
      <c r="BB389">
        <f t="shared" ref="BB389:BB452" si="98">COUNTIFS(V389:AD389,"NULL")</f>
        <v>9</v>
      </c>
      <c r="BC389">
        <f t="shared" ref="BC389:BC452" si="99">SUM(AH389:AJ389)</f>
        <v>0</v>
      </c>
      <c r="BD389" t="str">
        <f t="shared" si="86"/>
        <v/>
      </c>
      <c r="BE389" t="str">
        <f t="shared" si="87"/>
        <v/>
      </c>
      <c r="BF389" t="str">
        <f t="shared" si="88"/>
        <v/>
      </c>
    </row>
    <row r="390" spans="1:58" x14ac:dyDescent="0.35">
      <c r="A390" t="s">
        <v>1895</v>
      </c>
      <c r="B390" s="10" t="s">
        <v>1896</v>
      </c>
      <c r="C390" t="s">
        <v>1897</v>
      </c>
      <c r="D390" t="s">
        <v>49</v>
      </c>
      <c r="E390">
        <v>350</v>
      </c>
      <c r="F390" t="s">
        <v>50</v>
      </c>
      <c r="G390">
        <v>12589</v>
      </c>
      <c r="H390">
        <v>350</v>
      </c>
      <c r="I390">
        <v>25</v>
      </c>
      <c r="J390" t="s">
        <v>51</v>
      </c>
      <c r="K390" t="s">
        <v>51</v>
      </c>
      <c r="L390" t="s">
        <v>51</v>
      </c>
      <c r="M390" t="s">
        <v>51</v>
      </c>
      <c r="N390" t="s">
        <v>51</v>
      </c>
      <c r="O390" t="s">
        <v>51</v>
      </c>
      <c r="P390" t="s">
        <v>51</v>
      </c>
      <c r="Q390" t="s">
        <v>51</v>
      </c>
      <c r="R390" t="s">
        <v>51</v>
      </c>
      <c r="S390" t="s">
        <v>51</v>
      </c>
      <c r="T390" t="s">
        <v>51</v>
      </c>
      <c r="U390" t="s">
        <v>51</v>
      </c>
      <c r="V390" t="s">
        <v>94</v>
      </c>
      <c r="W390" t="s">
        <v>94</v>
      </c>
      <c r="X390" t="s">
        <v>94</v>
      </c>
      <c r="Y390" t="s">
        <v>94</v>
      </c>
      <c r="Z390" t="s">
        <v>1898</v>
      </c>
      <c r="AA390" t="s">
        <v>94</v>
      </c>
      <c r="AB390" t="s">
        <v>1899</v>
      </c>
      <c r="AC390" t="s">
        <v>1900</v>
      </c>
      <c r="AD390" t="s">
        <v>94</v>
      </c>
      <c r="AE390" t="s">
        <v>1901</v>
      </c>
      <c r="AF390" t="s">
        <v>1902</v>
      </c>
      <c r="AG390" t="s">
        <v>1903</v>
      </c>
      <c r="AH390">
        <v>5</v>
      </c>
      <c r="AI390">
        <v>10</v>
      </c>
      <c r="AJ390">
        <v>37</v>
      </c>
      <c r="AK390" t="s">
        <v>1904</v>
      </c>
      <c r="AL390" t="s">
        <v>51</v>
      </c>
      <c r="AM390" t="s">
        <v>94</v>
      </c>
      <c r="AN390" t="s">
        <v>94</v>
      </c>
      <c r="AO390" t="s">
        <v>1905</v>
      </c>
      <c r="AP390">
        <v>210</v>
      </c>
      <c r="AQ390" t="s">
        <v>94</v>
      </c>
      <c r="AR390" t="s">
        <v>51</v>
      </c>
      <c r="AS390">
        <f t="shared" si="89"/>
        <v>3</v>
      </c>
      <c r="AT390">
        <f t="shared" si="90"/>
        <v>3</v>
      </c>
      <c r="AU390">
        <f t="shared" si="91"/>
        <v>3</v>
      </c>
      <c r="AV390">
        <f t="shared" si="92"/>
        <v>3</v>
      </c>
      <c r="AW390">
        <f t="shared" si="93"/>
        <v>180</v>
      </c>
      <c r="AX390">
        <f t="shared" si="94"/>
        <v>3</v>
      </c>
      <c r="AY390">
        <f t="shared" si="95"/>
        <v>81</v>
      </c>
      <c r="AZ390">
        <f t="shared" si="96"/>
        <v>59</v>
      </c>
      <c r="BA390">
        <f t="shared" si="97"/>
        <v>3</v>
      </c>
      <c r="BB390">
        <f t="shared" si="98"/>
        <v>0</v>
      </c>
      <c r="BC390">
        <f t="shared" si="99"/>
        <v>52</v>
      </c>
      <c r="BD390">
        <f t="shared" si="86"/>
        <v>2.3809523809523808E-2</v>
      </c>
      <c r="BE390">
        <f t="shared" si="87"/>
        <v>4.7619047619047616E-2</v>
      </c>
      <c r="BF390">
        <f t="shared" si="88"/>
        <v>0.1761904761904762</v>
      </c>
    </row>
    <row r="391" spans="1:58" x14ac:dyDescent="0.35">
      <c r="A391" t="s">
        <v>626</v>
      </c>
      <c r="B391" s="10" t="s">
        <v>627</v>
      </c>
      <c r="C391" t="s">
        <v>1906</v>
      </c>
      <c r="D391" t="s">
        <v>501</v>
      </c>
      <c r="E391">
        <v>559</v>
      </c>
      <c r="F391" t="s">
        <v>502</v>
      </c>
      <c r="G391">
        <v>12590</v>
      </c>
      <c r="H391">
        <v>559</v>
      </c>
      <c r="I391">
        <v>25</v>
      </c>
      <c r="J391" t="s">
        <v>51</v>
      </c>
      <c r="K391" t="s">
        <v>51</v>
      </c>
      <c r="L391" t="s">
        <v>51</v>
      </c>
      <c r="M391" t="s">
        <v>51</v>
      </c>
      <c r="N391" t="s">
        <v>51</v>
      </c>
      <c r="O391" t="s">
        <v>51</v>
      </c>
      <c r="P391" t="s">
        <v>51</v>
      </c>
      <c r="Q391" t="s">
        <v>51</v>
      </c>
      <c r="R391" t="s">
        <v>51</v>
      </c>
      <c r="S391" t="s">
        <v>51</v>
      </c>
      <c r="T391" t="s">
        <v>51</v>
      </c>
      <c r="U391" t="s">
        <v>51</v>
      </c>
      <c r="V391" t="s">
        <v>1907</v>
      </c>
      <c r="W391" t="s">
        <v>1908</v>
      </c>
      <c r="X391" t="s">
        <v>1909</v>
      </c>
      <c r="Y391" t="s">
        <v>1910</v>
      </c>
      <c r="Z391" t="s">
        <v>1911</v>
      </c>
      <c r="AA391" t="s">
        <v>1912</v>
      </c>
      <c r="AB391" t="s">
        <v>126</v>
      </c>
      <c r="AC391" t="s">
        <v>1913</v>
      </c>
      <c r="AD391" t="s">
        <v>1914</v>
      </c>
      <c r="AE391" t="s">
        <v>1915</v>
      </c>
      <c r="AF391" t="s">
        <v>1916</v>
      </c>
      <c r="AG391" t="s">
        <v>1917</v>
      </c>
      <c r="AH391">
        <v>1</v>
      </c>
      <c r="AI391">
        <v>0</v>
      </c>
      <c r="AJ391">
        <v>1</v>
      </c>
      <c r="AK391" t="s">
        <v>1918</v>
      </c>
      <c r="AL391" t="s">
        <v>51</v>
      </c>
      <c r="AM391" t="s">
        <v>1919</v>
      </c>
      <c r="AN391" t="s">
        <v>1920</v>
      </c>
      <c r="AO391" t="s">
        <v>1921</v>
      </c>
      <c r="AP391" t="s">
        <v>51</v>
      </c>
      <c r="AQ391" t="s">
        <v>1922</v>
      </c>
      <c r="AR391" t="s">
        <v>83</v>
      </c>
      <c r="AS391">
        <f t="shared" si="89"/>
        <v>175</v>
      </c>
      <c r="AT391">
        <f t="shared" si="90"/>
        <v>167</v>
      </c>
      <c r="AU391">
        <f t="shared" si="91"/>
        <v>195</v>
      </c>
      <c r="AV391">
        <f t="shared" si="92"/>
        <v>113</v>
      </c>
      <c r="AW391">
        <f t="shared" si="93"/>
        <v>67</v>
      </c>
      <c r="AX391">
        <f t="shared" si="94"/>
        <v>163</v>
      </c>
      <c r="AY391">
        <f t="shared" si="95"/>
        <v>2</v>
      </c>
      <c r="AZ391">
        <f t="shared" si="96"/>
        <v>190</v>
      </c>
      <c r="BA391">
        <f t="shared" si="97"/>
        <v>178</v>
      </c>
      <c r="BB391">
        <f t="shared" si="98"/>
        <v>0</v>
      </c>
      <c r="BC391">
        <f t="shared" si="99"/>
        <v>2</v>
      </c>
      <c r="BD391" t="str">
        <f t="shared" si="86"/>
        <v/>
      </c>
      <c r="BE391" t="str">
        <f t="shared" si="87"/>
        <v/>
      </c>
      <c r="BF391" t="str">
        <f t="shared" si="88"/>
        <v/>
      </c>
    </row>
    <row r="392" spans="1:58" hidden="1" x14ac:dyDescent="0.35">
      <c r="A392" t="s">
        <v>518</v>
      </c>
      <c r="B392" s="10" t="s">
        <v>519</v>
      </c>
      <c r="C392" t="s">
        <v>1923</v>
      </c>
      <c r="D392" t="s">
        <v>49</v>
      </c>
      <c r="E392">
        <v>345</v>
      </c>
      <c r="F392" t="s">
        <v>50</v>
      </c>
      <c r="G392">
        <v>12591</v>
      </c>
      <c r="H392">
        <v>345</v>
      </c>
      <c r="I392">
        <v>25</v>
      </c>
      <c r="J392" t="s">
        <v>51</v>
      </c>
      <c r="K392" t="s">
        <v>51</v>
      </c>
      <c r="L392" t="s">
        <v>51</v>
      </c>
      <c r="M392" t="s">
        <v>51</v>
      </c>
      <c r="N392" t="s">
        <v>51</v>
      </c>
      <c r="O392" t="s">
        <v>51</v>
      </c>
      <c r="P392" t="s">
        <v>51</v>
      </c>
      <c r="Q392" t="s">
        <v>51</v>
      </c>
      <c r="R392" t="s">
        <v>51</v>
      </c>
      <c r="S392" t="s">
        <v>51</v>
      </c>
      <c r="T392" t="s">
        <v>51</v>
      </c>
      <c r="U392" t="s">
        <v>51</v>
      </c>
      <c r="V392" t="s">
        <v>51</v>
      </c>
      <c r="W392" t="s">
        <v>51</v>
      </c>
      <c r="X392" t="s">
        <v>51</v>
      </c>
      <c r="Y392" t="s">
        <v>51</v>
      </c>
      <c r="Z392" t="s">
        <v>51</v>
      </c>
      <c r="AA392" t="s">
        <v>51</v>
      </c>
      <c r="AB392" t="s">
        <v>51</v>
      </c>
      <c r="AC392" t="s">
        <v>51</v>
      </c>
      <c r="AD392" t="s">
        <v>51</v>
      </c>
      <c r="AE392" t="s">
        <v>51</v>
      </c>
      <c r="AF392" t="s">
        <v>51</v>
      </c>
      <c r="AG392" t="s">
        <v>51</v>
      </c>
      <c r="AH392" t="s">
        <v>51</v>
      </c>
      <c r="AI392" t="s">
        <v>51</v>
      </c>
      <c r="AJ392" t="s">
        <v>51</v>
      </c>
      <c r="AK392" t="s">
        <v>51</v>
      </c>
      <c r="AL392" t="s">
        <v>51</v>
      </c>
      <c r="AM392" t="s">
        <v>51</v>
      </c>
      <c r="AN392" t="s">
        <v>51</v>
      </c>
      <c r="AO392" t="s">
        <v>51</v>
      </c>
      <c r="AP392">
        <v>208</v>
      </c>
      <c r="AQ392" t="s">
        <v>51</v>
      </c>
      <c r="AR392" t="s">
        <v>51</v>
      </c>
      <c r="AS392">
        <f t="shared" si="89"/>
        <v>4</v>
      </c>
      <c r="AT392">
        <f t="shared" si="90"/>
        <v>4</v>
      </c>
      <c r="AU392">
        <f t="shared" si="91"/>
        <v>4</v>
      </c>
      <c r="AV392">
        <f t="shared" si="92"/>
        <v>4</v>
      </c>
      <c r="AW392">
        <f t="shared" si="93"/>
        <v>4</v>
      </c>
      <c r="AX392">
        <f t="shared" si="94"/>
        <v>4</v>
      </c>
      <c r="AY392">
        <f t="shared" si="95"/>
        <v>4</v>
      </c>
      <c r="AZ392">
        <f t="shared" si="96"/>
        <v>4</v>
      </c>
      <c r="BA392">
        <f t="shared" si="97"/>
        <v>4</v>
      </c>
      <c r="BB392">
        <f t="shared" si="98"/>
        <v>9</v>
      </c>
      <c r="BC392">
        <f t="shared" si="99"/>
        <v>0</v>
      </c>
      <c r="BD392" t="str">
        <f t="shared" si="86"/>
        <v/>
      </c>
      <c r="BE392" t="str">
        <f t="shared" si="87"/>
        <v/>
      </c>
      <c r="BF392" t="str">
        <f t="shared" si="88"/>
        <v/>
      </c>
    </row>
    <row r="393" spans="1:58" x14ac:dyDescent="0.35">
      <c r="A393" t="s">
        <v>164</v>
      </c>
      <c r="B393" s="10" t="s">
        <v>165</v>
      </c>
      <c r="C393" t="s">
        <v>1924</v>
      </c>
      <c r="D393" t="s">
        <v>501</v>
      </c>
      <c r="E393">
        <v>557</v>
      </c>
      <c r="F393" t="s">
        <v>502</v>
      </c>
      <c r="G393">
        <v>12592</v>
      </c>
      <c r="H393">
        <v>557</v>
      </c>
      <c r="I393">
        <v>25</v>
      </c>
      <c r="J393" t="s">
        <v>51</v>
      </c>
      <c r="K393" t="s">
        <v>51</v>
      </c>
      <c r="L393" t="s">
        <v>51</v>
      </c>
      <c r="M393" t="s">
        <v>51</v>
      </c>
      <c r="N393" t="s">
        <v>51</v>
      </c>
      <c r="O393" t="s">
        <v>51</v>
      </c>
      <c r="P393" t="s">
        <v>51</v>
      </c>
      <c r="Q393" t="s">
        <v>51</v>
      </c>
      <c r="R393" t="s">
        <v>51</v>
      </c>
      <c r="S393" t="s">
        <v>51</v>
      </c>
      <c r="T393" t="s">
        <v>51</v>
      </c>
      <c r="U393" t="s">
        <v>51</v>
      </c>
      <c r="V393" t="s">
        <v>94</v>
      </c>
      <c r="W393" t="s">
        <v>94</v>
      </c>
      <c r="X393" t="s">
        <v>1925</v>
      </c>
      <c r="Y393" t="s">
        <v>1926</v>
      </c>
      <c r="Z393" t="s">
        <v>1927</v>
      </c>
      <c r="AA393" t="s">
        <v>1928</v>
      </c>
      <c r="AB393" t="s">
        <v>1929</v>
      </c>
      <c r="AC393" t="s">
        <v>94</v>
      </c>
      <c r="AD393" t="s">
        <v>51</v>
      </c>
      <c r="AE393" t="s">
        <v>1930</v>
      </c>
      <c r="AF393" t="s">
        <v>1931</v>
      </c>
      <c r="AG393" t="s">
        <v>1932</v>
      </c>
      <c r="AH393">
        <v>0</v>
      </c>
      <c r="AI393">
        <v>1</v>
      </c>
      <c r="AJ393">
        <v>1</v>
      </c>
      <c r="AK393" t="s">
        <v>51</v>
      </c>
      <c r="AL393" t="s">
        <v>51</v>
      </c>
      <c r="AM393" t="s">
        <v>1933</v>
      </c>
      <c r="AN393" t="s">
        <v>51</v>
      </c>
      <c r="AO393" t="s">
        <v>1934</v>
      </c>
      <c r="AP393" t="s">
        <v>51</v>
      </c>
      <c r="AQ393" t="s">
        <v>1935</v>
      </c>
      <c r="AR393" t="s">
        <v>692</v>
      </c>
      <c r="AS393">
        <f t="shared" si="89"/>
        <v>3</v>
      </c>
      <c r="AT393">
        <f t="shared" si="90"/>
        <v>3</v>
      </c>
      <c r="AU393">
        <f t="shared" si="91"/>
        <v>46</v>
      </c>
      <c r="AV393">
        <f t="shared" si="92"/>
        <v>58</v>
      </c>
      <c r="AW393">
        <f t="shared" si="93"/>
        <v>10</v>
      </c>
      <c r="AX393">
        <f t="shared" si="94"/>
        <v>255</v>
      </c>
      <c r="AY393">
        <f t="shared" si="95"/>
        <v>222</v>
      </c>
      <c r="AZ393">
        <f t="shared" si="96"/>
        <v>3</v>
      </c>
      <c r="BA393">
        <f t="shared" si="97"/>
        <v>4</v>
      </c>
      <c r="BB393">
        <f t="shared" si="98"/>
        <v>1</v>
      </c>
      <c r="BC393">
        <f t="shared" si="99"/>
        <v>2</v>
      </c>
      <c r="BD393" t="str">
        <f t="shared" si="86"/>
        <v/>
      </c>
      <c r="BE393" t="str">
        <f t="shared" si="87"/>
        <v/>
      </c>
      <c r="BF393" t="str">
        <f t="shared" si="88"/>
        <v/>
      </c>
    </row>
    <row r="394" spans="1:58" hidden="1" x14ac:dyDescent="0.35">
      <c r="A394" t="s">
        <v>1433</v>
      </c>
      <c r="B394" s="10" t="s">
        <v>1434</v>
      </c>
      <c r="C394" t="s">
        <v>1936</v>
      </c>
      <c r="D394" t="s">
        <v>85</v>
      </c>
      <c r="E394">
        <v>477</v>
      </c>
      <c r="F394" t="s">
        <v>86</v>
      </c>
      <c r="G394">
        <v>12593</v>
      </c>
      <c r="H394">
        <v>477</v>
      </c>
      <c r="I394">
        <v>25</v>
      </c>
      <c r="J394" t="s">
        <v>51</v>
      </c>
      <c r="K394" t="s">
        <v>51</v>
      </c>
      <c r="L394" t="s">
        <v>51</v>
      </c>
      <c r="M394" t="s">
        <v>51</v>
      </c>
      <c r="N394" t="s">
        <v>51</v>
      </c>
      <c r="O394" t="s">
        <v>51</v>
      </c>
      <c r="P394" t="s">
        <v>51</v>
      </c>
      <c r="Q394" t="s">
        <v>51</v>
      </c>
      <c r="R394" t="s">
        <v>51</v>
      </c>
      <c r="S394" t="s">
        <v>51</v>
      </c>
      <c r="T394" t="s">
        <v>51</v>
      </c>
      <c r="U394" t="s">
        <v>51</v>
      </c>
      <c r="V394" t="s">
        <v>51</v>
      </c>
      <c r="W394" t="s">
        <v>51</v>
      </c>
      <c r="X394" t="s">
        <v>51</v>
      </c>
      <c r="Y394" t="s">
        <v>51</v>
      </c>
      <c r="Z394" t="s">
        <v>51</v>
      </c>
      <c r="AA394" t="s">
        <v>51</v>
      </c>
      <c r="AB394" t="s">
        <v>51</v>
      </c>
      <c r="AC394" t="s">
        <v>51</v>
      </c>
      <c r="AD394" t="s">
        <v>51</v>
      </c>
      <c r="AE394" t="s">
        <v>51</v>
      </c>
      <c r="AF394" t="s">
        <v>51</v>
      </c>
      <c r="AG394" t="s">
        <v>51</v>
      </c>
      <c r="AH394" t="s">
        <v>51</v>
      </c>
      <c r="AI394" t="s">
        <v>51</v>
      </c>
      <c r="AJ394" t="s">
        <v>51</v>
      </c>
      <c r="AK394" t="s">
        <v>51</v>
      </c>
      <c r="AL394" t="s">
        <v>51</v>
      </c>
      <c r="AM394" t="s">
        <v>51</v>
      </c>
      <c r="AN394" t="s">
        <v>51</v>
      </c>
      <c r="AO394" t="s">
        <v>51</v>
      </c>
      <c r="AP394" t="s">
        <v>51</v>
      </c>
      <c r="AQ394" t="s">
        <v>51</v>
      </c>
      <c r="AR394" t="s">
        <v>51</v>
      </c>
      <c r="AS394">
        <f t="shared" si="89"/>
        <v>4</v>
      </c>
      <c r="AT394">
        <f t="shared" si="90"/>
        <v>4</v>
      </c>
      <c r="AU394">
        <f t="shared" si="91"/>
        <v>4</v>
      </c>
      <c r="AV394">
        <f t="shared" si="92"/>
        <v>4</v>
      </c>
      <c r="AW394">
        <f t="shared" si="93"/>
        <v>4</v>
      </c>
      <c r="AX394">
        <f t="shared" si="94"/>
        <v>4</v>
      </c>
      <c r="AY394">
        <f t="shared" si="95"/>
        <v>4</v>
      </c>
      <c r="AZ394">
        <f t="shared" si="96"/>
        <v>4</v>
      </c>
      <c r="BA394">
        <f t="shared" si="97"/>
        <v>4</v>
      </c>
      <c r="BB394">
        <f t="shared" si="98"/>
        <v>9</v>
      </c>
      <c r="BC394">
        <f t="shared" si="99"/>
        <v>0</v>
      </c>
      <c r="BD394" t="str">
        <f t="shared" si="86"/>
        <v/>
      </c>
      <c r="BE394" t="str">
        <f t="shared" si="87"/>
        <v/>
      </c>
      <c r="BF394" t="str">
        <f t="shared" si="88"/>
        <v/>
      </c>
    </row>
    <row r="395" spans="1:58" hidden="1" x14ac:dyDescent="0.35">
      <c r="A395" t="s">
        <v>266</v>
      </c>
      <c r="B395" s="10" t="s">
        <v>267</v>
      </c>
      <c r="C395" t="s">
        <v>1937</v>
      </c>
      <c r="D395" t="s">
        <v>464</v>
      </c>
      <c r="E395">
        <v>480</v>
      </c>
      <c r="F395" t="s">
        <v>86</v>
      </c>
      <c r="G395">
        <v>12594</v>
      </c>
      <c r="H395">
        <v>480</v>
      </c>
      <c r="I395">
        <v>25</v>
      </c>
      <c r="J395" t="s">
        <v>51</v>
      </c>
      <c r="K395" t="s">
        <v>51</v>
      </c>
      <c r="L395" t="s">
        <v>51</v>
      </c>
      <c r="M395" t="s">
        <v>51</v>
      </c>
      <c r="N395" t="s">
        <v>51</v>
      </c>
      <c r="O395" t="s">
        <v>51</v>
      </c>
      <c r="P395" t="s">
        <v>51</v>
      </c>
      <c r="Q395" t="s">
        <v>51</v>
      </c>
      <c r="R395" t="s">
        <v>51</v>
      </c>
      <c r="S395" t="s">
        <v>51</v>
      </c>
      <c r="T395" t="s">
        <v>51</v>
      </c>
      <c r="U395" t="s">
        <v>51</v>
      </c>
      <c r="V395" t="s">
        <v>51</v>
      </c>
      <c r="W395" t="s">
        <v>51</v>
      </c>
      <c r="X395" t="s">
        <v>51</v>
      </c>
      <c r="Y395" t="s">
        <v>51</v>
      </c>
      <c r="Z395" t="s">
        <v>51</v>
      </c>
      <c r="AA395" t="s">
        <v>51</v>
      </c>
      <c r="AB395" t="s">
        <v>51</v>
      </c>
      <c r="AC395" t="s">
        <v>51</v>
      </c>
      <c r="AD395" t="s">
        <v>51</v>
      </c>
      <c r="AE395" t="s">
        <v>51</v>
      </c>
      <c r="AF395" t="s">
        <v>51</v>
      </c>
      <c r="AG395" t="s">
        <v>51</v>
      </c>
      <c r="AH395" t="s">
        <v>51</v>
      </c>
      <c r="AI395" t="s">
        <v>51</v>
      </c>
      <c r="AJ395" t="s">
        <v>51</v>
      </c>
      <c r="AK395" t="s">
        <v>51</v>
      </c>
      <c r="AL395" t="s">
        <v>51</v>
      </c>
      <c r="AM395" t="s">
        <v>51</v>
      </c>
      <c r="AN395" t="s">
        <v>51</v>
      </c>
      <c r="AO395" t="s">
        <v>51</v>
      </c>
      <c r="AP395" t="s">
        <v>51</v>
      </c>
      <c r="AQ395" t="s">
        <v>51</v>
      </c>
      <c r="AR395" t="s">
        <v>51</v>
      </c>
      <c r="AS395">
        <f t="shared" si="89"/>
        <v>4</v>
      </c>
      <c r="AT395">
        <f t="shared" si="90"/>
        <v>4</v>
      </c>
      <c r="AU395">
        <f t="shared" si="91"/>
        <v>4</v>
      </c>
      <c r="AV395">
        <f t="shared" si="92"/>
        <v>4</v>
      </c>
      <c r="AW395">
        <f t="shared" si="93"/>
        <v>4</v>
      </c>
      <c r="AX395">
        <f t="shared" si="94"/>
        <v>4</v>
      </c>
      <c r="AY395">
        <f t="shared" si="95"/>
        <v>4</v>
      </c>
      <c r="AZ395">
        <f t="shared" si="96"/>
        <v>4</v>
      </c>
      <c r="BA395">
        <f t="shared" si="97"/>
        <v>4</v>
      </c>
      <c r="BB395">
        <f t="shared" si="98"/>
        <v>9</v>
      </c>
      <c r="BC395">
        <f t="shared" si="99"/>
        <v>0</v>
      </c>
      <c r="BD395" t="str">
        <f t="shared" si="86"/>
        <v/>
      </c>
      <c r="BE395" t="str">
        <f t="shared" si="87"/>
        <v/>
      </c>
      <c r="BF395" t="str">
        <f t="shared" si="88"/>
        <v/>
      </c>
    </row>
    <row r="396" spans="1:58" hidden="1" x14ac:dyDescent="0.35">
      <c r="A396" t="s">
        <v>436</v>
      </c>
      <c r="B396" s="10" t="s">
        <v>437</v>
      </c>
      <c r="C396" t="s">
        <v>1938</v>
      </c>
      <c r="D396" t="s">
        <v>85</v>
      </c>
      <c r="E396">
        <v>952</v>
      </c>
      <c r="F396" t="s">
        <v>86</v>
      </c>
      <c r="G396">
        <v>12595</v>
      </c>
      <c r="H396">
        <v>952</v>
      </c>
      <c r="I396">
        <v>25</v>
      </c>
      <c r="J396" t="s">
        <v>51</v>
      </c>
      <c r="K396" t="s">
        <v>51</v>
      </c>
      <c r="L396" t="s">
        <v>51</v>
      </c>
      <c r="M396" t="s">
        <v>51</v>
      </c>
      <c r="N396" t="s">
        <v>51</v>
      </c>
      <c r="O396" t="s">
        <v>51</v>
      </c>
      <c r="P396" t="s">
        <v>51</v>
      </c>
      <c r="Q396" t="s">
        <v>51</v>
      </c>
      <c r="R396" t="s">
        <v>51</v>
      </c>
      <c r="S396" t="s">
        <v>51</v>
      </c>
      <c r="T396" t="s">
        <v>51</v>
      </c>
      <c r="U396" t="s">
        <v>51</v>
      </c>
      <c r="V396" t="s">
        <v>51</v>
      </c>
      <c r="W396" t="s">
        <v>51</v>
      </c>
      <c r="X396" t="s">
        <v>51</v>
      </c>
      <c r="Y396" t="s">
        <v>51</v>
      </c>
      <c r="Z396" t="s">
        <v>51</v>
      </c>
      <c r="AA396" t="s">
        <v>51</v>
      </c>
      <c r="AB396" t="s">
        <v>51</v>
      </c>
      <c r="AC396" t="s">
        <v>51</v>
      </c>
      <c r="AD396" t="s">
        <v>51</v>
      </c>
      <c r="AE396" t="s">
        <v>51</v>
      </c>
      <c r="AF396" t="s">
        <v>51</v>
      </c>
      <c r="AG396" t="s">
        <v>51</v>
      </c>
      <c r="AH396" t="s">
        <v>51</v>
      </c>
      <c r="AI396" t="s">
        <v>51</v>
      </c>
      <c r="AJ396" t="s">
        <v>51</v>
      </c>
      <c r="AK396" t="s">
        <v>51</v>
      </c>
      <c r="AL396" t="s">
        <v>51</v>
      </c>
      <c r="AM396" t="s">
        <v>51</v>
      </c>
      <c r="AN396" t="s">
        <v>51</v>
      </c>
      <c r="AO396" t="s">
        <v>51</v>
      </c>
      <c r="AP396" t="s">
        <v>51</v>
      </c>
      <c r="AQ396" t="s">
        <v>51</v>
      </c>
      <c r="AR396" t="s">
        <v>51</v>
      </c>
      <c r="AS396">
        <f t="shared" si="89"/>
        <v>4</v>
      </c>
      <c r="AT396">
        <f t="shared" si="90"/>
        <v>4</v>
      </c>
      <c r="AU396">
        <f t="shared" si="91"/>
        <v>4</v>
      </c>
      <c r="AV396">
        <f t="shared" si="92"/>
        <v>4</v>
      </c>
      <c r="AW396">
        <f t="shared" si="93"/>
        <v>4</v>
      </c>
      <c r="AX396">
        <f t="shared" si="94"/>
        <v>4</v>
      </c>
      <c r="AY396">
        <f t="shared" si="95"/>
        <v>4</v>
      </c>
      <c r="AZ396">
        <f t="shared" si="96"/>
        <v>4</v>
      </c>
      <c r="BA396">
        <f t="shared" si="97"/>
        <v>4</v>
      </c>
      <c r="BB396">
        <f t="shared" si="98"/>
        <v>9</v>
      </c>
      <c r="BC396">
        <f t="shared" si="99"/>
        <v>0</v>
      </c>
      <c r="BD396" t="str">
        <f t="shared" si="86"/>
        <v/>
      </c>
      <c r="BE396" t="str">
        <f t="shared" si="87"/>
        <v/>
      </c>
      <c r="BF396" t="str">
        <f t="shared" si="88"/>
        <v/>
      </c>
    </row>
    <row r="397" spans="1:58" hidden="1" x14ac:dyDescent="0.35">
      <c r="A397" t="s">
        <v>164</v>
      </c>
      <c r="B397" s="10" t="s">
        <v>165</v>
      </c>
      <c r="C397" t="s">
        <v>1939</v>
      </c>
      <c r="D397" t="s">
        <v>464</v>
      </c>
      <c r="E397">
        <v>488</v>
      </c>
      <c r="F397" t="s">
        <v>90</v>
      </c>
      <c r="G397">
        <v>12596</v>
      </c>
      <c r="H397">
        <v>488</v>
      </c>
      <c r="I397">
        <v>25</v>
      </c>
      <c r="J397" t="s">
        <v>51</v>
      </c>
      <c r="K397" t="s">
        <v>51</v>
      </c>
      <c r="L397" t="s">
        <v>51</v>
      </c>
      <c r="M397" t="s">
        <v>51</v>
      </c>
      <c r="N397" t="s">
        <v>51</v>
      </c>
      <c r="O397" t="s">
        <v>51</v>
      </c>
      <c r="P397" t="s">
        <v>51</v>
      </c>
      <c r="Q397" t="s">
        <v>51</v>
      </c>
      <c r="R397" t="s">
        <v>51</v>
      </c>
      <c r="S397" t="s">
        <v>51</v>
      </c>
      <c r="T397" t="s">
        <v>51</v>
      </c>
      <c r="U397" t="s">
        <v>51</v>
      </c>
      <c r="V397" t="s">
        <v>51</v>
      </c>
      <c r="W397" t="s">
        <v>51</v>
      </c>
      <c r="X397" t="s">
        <v>51</v>
      </c>
      <c r="Y397" t="s">
        <v>51</v>
      </c>
      <c r="Z397" t="s">
        <v>51</v>
      </c>
      <c r="AA397" t="s">
        <v>51</v>
      </c>
      <c r="AB397" t="s">
        <v>51</v>
      </c>
      <c r="AC397" t="s">
        <v>51</v>
      </c>
      <c r="AD397" t="s">
        <v>51</v>
      </c>
      <c r="AE397" t="s">
        <v>51</v>
      </c>
      <c r="AF397" t="s">
        <v>51</v>
      </c>
      <c r="AG397" t="s">
        <v>51</v>
      </c>
      <c r="AH397" t="s">
        <v>51</v>
      </c>
      <c r="AI397" t="s">
        <v>51</v>
      </c>
      <c r="AJ397" t="s">
        <v>51</v>
      </c>
      <c r="AK397" t="s">
        <v>51</v>
      </c>
      <c r="AL397" t="s">
        <v>51</v>
      </c>
      <c r="AM397" t="s">
        <v>51</v>
      </c>
      <c r="AN397" t="s">
        <v>51</v>
      </c>
      <c r="AO397" t="s">
        <v>51</v>
      </c>
      <c r="AP397">
        <v>1</v>
      </c>
      <c r="AQ397" t="s">
        <v>51</v>
      </c>
      <c r="AR397" t="s">
        <v>51</v>
      </c>
      <c r="AS397">
        <f t="shared" si="89"/>
        <v>4</v>
      </c>
      <c r="AT397">
        <f t="shared" si="90"/>
        <v>4</v>
      </c>
      <c r="AU397">
        <f t="shared" si="91"/>
        <v>4</v>
      </c>
      <c r="AV397">
        <f t="shared" si="92"/>
        <v>4</v>
      </c>
      <c r="AW397">
        <f t="shared" si="93"/>
        <v>4</v>
      </c>
      <c r="AX397">
        <f t="shared" si="94"/>
        <v>4</v>
      </c>
      <c r="AY397">
        <f t="shared" si="95"/>
        <v>4</v>
      </c>
      <c r="AZ397">
        <f t="shared" si="96"/>
        <v>4</v>
      </c>
      <c r="BA397">
        <f t="shared" si="97"/>
        <v>4</v>
      </c>
      <c r="BB397">
        <f t="shared" si="98"/>
        <v>9</v>
      </c>
      <c r="BC397">
        <f t="shared" si="99"/>
        <v>0</v>
      </c>
      <c r="BD397" t="str">
        <f t="shared" si="86"/>
        <v/>
      </c>
      <c r="BE397" t="str">
        <f t="shared" si="87"/>
        <v/>
      </c>
      <c r="BF397" t="str">
        <f t="shared" si="88"/>
        <v/>
      </c>
    </row>
    <row r="398" spans="1:58" hidden="1" x14ac:dyDescent="0.35">
      <c r="A398" t="s">
        <v>1895</v>
      </c>
      <c r="B398" s="10" t="s">
        <v>1896</v>
      </c>
      <c r="C398" t="s">
        <v>1940</v>
      </c>
      <c r="D398" t="s">
        <v>85</v>
      </c>
      <c r="E398">
        <v>363</v>
      </c>
      <c r="F398" t="s">
        <v>86</v>
      </c>
      <c r="G398">
        <v>12597</v>
      </c>
      <c r="H398">
        <v>363</v>
      </c>
      <c r="I398">
        <v>25</v>
      </c>
      <c r="J398" t="s">
        <v>51</v>
      </c>
      <c r="K398" t="s">
        <v>51</v>
      </c>
      <c r="L398" t="s">
        <v>51</v>
      </c>
      <c r="M398" t="s">
        <v>51</v>
      </c>
      <c r="N398" t="s">
        <v>51</v>
      </c>
      <c r="O398" t="s">
        <v>51</v>
      </c>
      <c r="P398" t="s">
        <v>51</v>
      </c>
      <c r="Q398" t="s">
        <v>51</v>
      </c>
      <c r="R398" t="s">
        <v>51</v>
      </c>
      <c r="S398" t="s">
        <v>51</v>
      </c>
      <c r="T398" t="s">
        <v>51</v>
      </c>
      <c r="U398" t="s">
        <v>51</v>
      </c>
      <c r="V398" t="s">
        <v>51</v>
      </c>
      <c r="W398" t="s">
        <v>51</v>
      </c>
      <c r="X398" t="s">
        <v>51</v>
      </c>
      <c r="Y398" t="s">
        <v>51</v>
      </c>
      <c r="Z398" t="s">
        <v>51</v>
      </c>
      <c r="AA398" t="s">
        <v>51</v>
      </c>
      <c r="AB398" t="s">
        <v>51</v>
      </c>
      <c r="AC398" t="s">
        <v>51</v>
      </c>
      <c r="AD398" t="s">
        <v>51</v>
      </c>
      <c r="AE398" t="s">
        <v>51</v>
      </c>
      <c r="AF398" t="s">
        <v>51</v>
      </c>
      <c r="AG398" t="s">
        <v>51</v>
      </c>
      <c r="AH398" t="s">
        <v>51</v>
      </c>
      <c r="AI398" t="s">
        <v>51</v>
      </c>
      <c r="AJ398" t="s">
        <v>51</v>
      </c>
      <c r="AK398" t="s">
        <v>51</v>
      </c>
      <c r="AL398" t="s">
        <v>51</v>
      </c>
      <c r="AM398" t="s">
        <v>51</v>
      </c>
      <c r="AN398" t="s">
        <v>51</v>
      </c>
      <c r="AO398" t="s">
        <v>51</v>
      </c>
      <c r="AP398" t="s">
        <v>51</v>
      </c>
      <c r="AQ398" t="s">
        <v>51</v>
      </c>
      <c r="AR398" t="s">
        <v>51</v>
      </c>
      <c r="AS398">
        <f t="shared" si="89"/>
        <v>4</v>
      </c>
      <c r="AT398">
        <f t="shared" si="90"/>
        <v>4</v>
      </c>
      <c r="AU398">
        <f t="shared" si="91"/>
        <v>4</v>
      </c>
      <c r="AV398">
        <f t="shared" si="92"/>
        <v>4</v>
      </c>
      <c r="AW398">
        <f t="shared" si="93"/>
        <v>4</v>
      </c>
      <c r="AX398">
        <f t="shared" si="94"/>
        <v>4</v>
      </c>
      <c r="AY398">
        <f t="shared" si="95"/>
        <v>4</v>
      </c>
      <c r="AZ398">
        <f t="shared" si="96"/>
        <v>4</v>
      </c>
      <c r="BA398">
        <f t="shared" si="97"/>
        <v>4</v>
      </c>
      <c r="BB398">
        <f t="shared" si="98"/>
        <v>9</v>
      </c>
      <c r="BC398">
        <f t="shared" si="99"/>
        <v>0</v>
      </c>
      <c r="BD398" t="str">
        <f t="shared" si="86"/>
        <v/>
      </c>
      <c r="BE398" t="str">
        <f t="shared" si="87"/>
        <v/>
      </c>
      <c r="BF398" t="str">
        <f t="shared" si="88"/>
        <v/>
      </c>
    </row>
    <row r="399" spans="1:58" x14ac:dyDescent="0.35">
      <c r="A399" t="s">
        <v>184</v>
      </c>
      <c r="B399" s="10" t="s">
        <v>185</v>
      </c>
      <c r="C399" t="s">
        <v>1941</v>
      </c>
      <c r="D399" t="s">
        <v>85</v>
      </c>
      <c r="E399">
        <v>244</v>
      </c>
      <c r="F399" t="s">
        <v>90</v>
      </c>
      <c r="G399">
        <v>12598</v>
      </c>
      <c r="H399">
        <v>244</v>
      </c>
      <c r="I399">
        <v>25</v>
      </c>
      <c r="J399" t="s">
        <v>51</v>
      </c>
      <c r="K399" t="s">
        <v>51</v>
      </c>
      <c r="L399" t="s">
        <v>51</v>
      </c>
      <c r="M399" t="s">
        <v>51</v>
      </c>
      <c r="N399" t="s">
        <v>51</v>
      </c>
      <c r="O399" t="s">
        <v>51</v>
      </c>
      <c r="P399" t="s">
        <v>51</v>
      </c>
      <c r="Q399" t="s">
        <v>51</v>
      </c>
      <c r="R399" t="s">
        <v>51</v>
      </c>
      <c r="S399" t="s">
        <v>51</v>
      </c>
      <c r="T399" t="s">
        <v>51</v>
      </c>
      <c r="U399" t="s">
        <v>51</v>
      </c>
      <c r="V399" t="s">
        <v>157</v>
      </c>
      <c r="W399" t="s">
        <v>1942</v>
      </c>
      <c r="X399" t="s">
        <v>1943</v>
      </c>
      <c r="Y399" t="s">
        <v>157</v>
      </c>
      <c r="Z399" t="s">
        <v>1944</v>
      </c>
      <c r="AA399" t="s">
        <v>1945</v>
      </c>
      <c r="AB399" t="s">
        <v>1946</v>
      </c>
      <c r="AC399" t="s">
        <v>1947</v>
      </c>
      <c r="AD399" t="s">
        <v>1948</v>
      </c>
      <c r="AE399" t="s">
        <v>1949</v>
      </c>
      <c r="AF399" t="s">
        <v>51</v>
      </c>
      <c r="AG399" t="s">
        <v>1950</v>
      </c>
      <c r="AH399">
        <v>0</v>
      </c>
      <c r="AI399">
        <v>12</v>
      </c>
      <c r="AJ399">
        <v>20</v>
      </c>
      <c r="AK399" t="s">
        <v>157</v>
      </c>
      <c r="AL399" t="s">
        <v>51</v>
      </c>
      <c r="AM399" t="s">
        <v>1951</v>
      </c>
      <c r="AN399" t="s">
        <v>51</v>
      </c>
      <c r="AO399" t="s">
        <v>1952</v>
      </c>
      <c r="AP399">
        <v>183</v>
      </c>
      <c r="AQ399" t="s">
        <v>1953</v>
      </c>
      <c r="AR399" t="s">
        <v>51</v>
      </c>
      <c r="AS399">
        <f t="shared" si="89"/>
        <v>2</v>
      </c>
      <c r="AT399">
        <f t="shared" si="90"/>
        <v>28</v>
      </c>
      <c r="AU399">
        <f t="shared" si="91"/>
        <v>247</v>
      </c>
      <c r="AV399">
        <f t="shared" si="92"/>
        <v>2</v>
      </c>
      <c r="AW399">
        <f t="shared" si="93"/>
        <v>114</v>
      </c>
      <c r="AX399">
        <f t="shared" si="94"/>
        <v>255</v>
      </c>
      <c r="AY399">
        <f t="shared" si="95"/>
        <v>201</v>
      </c>
      <c r="AZ399">
        <f t="shared" si="96"/>
        <v>84</v>
      </c>
      <c r="BA399">
        <f t="shared" si="97"/>
        <v>148</v>
      </c>
      <c r="BB399">
        <f t="shared" si="98"/>
        <v>0</v>
      </c>
      <c r="BC399">
        <f t="shared" si="99"/>
        <v>32</v>
      </c>
      <c r="BD399">
        <f t="shared" si="86"/>
        <v>0</v>
      </c>
      <c r="BE399">
        <f t="shared" si="87"/>
        <v>6.5573770491803282E-2</v>
      </c>
      <c r="BF399">
        <f t="shared" si="88"/>
        <v>0.10928961748633879</v>
      </c>
    </row>
    <row r="400" spans="1:58" hidden="1" x14ac:dyDescent="0.35">
      <c r="A400" t="s">
        <v>723</v>
      </c>
      <c r="B400" s="10" t="s">
        <v>724</v>
      </c>
      <c r="C400" t="s">
        <v>1954</v>
      </c>
      <c r="D400" t="s">
        <v>85</v>
      </c>
      <c r="E400">
        <v>972</v>
      </c>
      <c r="F400" t="s">
        <v>86</v>
      </c>
      <c r="G400">
        <v>12599</v>
      </c>
      <c r="H400">
        <v>972</v>
      </c>
      <c r="I400">
        <v>25</v>
      </c>
      <c r="J400" t="s">
        <v>51</v>
      </c>
      <c r="K400" t="s">
        <v>51</v>
      </c>
      <c r="L400" t="s">
        <v>51</v>
      </c>
      <c r="M400" t="s">
        <v>51</v>
      </c>
      <c r="N400" t="s">
        <v>51</v>
      </c>
      <c r="O400" t="s">
        <v>51</v>
      </c>
      <c r="P400" t="s">
        <v>51</v>
      </c>
      <c r="Q400" t="s">
        <v>51</v>
      </c>
      <c r="R400" t="s">
        <v>51</v>
      </c>
      <c r="S400" t="s">
        <v>51</v>
      </c>
      <c r="T400" t="s">
        <v>51</v>
      </c>
      <c r="U400" t="s">
        <v>51</v>
      </c>
      <c r="V400" t="s">
        <v>51</v>
      </c>
      <c r="W400" t="s">
        <v>51</v>
      </c>
      <c r="X400" t="s">
        <v>51</v>
      </c>
      <c r="Y400" t="s">
        <v>51</v>
      </c>
      <c r="Z400" t="s">
        <v>51</v>
      </c>
      <c r="AA400" t="s">
        <v>51</v>
      </c>
      <c r="AB400" t="s">
        <v>51</v>
      </c>
      <c r="AC400" t="s">
        <v>51</v>
      </c>
      <c r="AD400" t="s">
        <v>51</v>
      </c>
      <c r="AE400" t="s">
        <v>51</v>
      </c>
      <c r="AF400" t="s">
        <v>51</v>
      </c>
      <c r="AG400" t="s">
        <v>51</v>
      </c>
      <c r="AH400" t="s">
        <v>51</v>
      </c>
      <c r="AI400" t="s">
        <v>51</v>
      </c>
      <c r="AJ400" t="s">
        <v>51</v>
      </c>
      <c r="AK400" t="s">
        <v>51</v>
      </c>
      <c r="AL400" t="s">
        <v>51</v>
      </c>
      <c r="AM400" t="s">
        <v>51</v>
      </c>
      <c r="AN400" t="s">
        <v>51</v>
      </c>
      <c r="AO400" t="s">
        <v>51</v>
      </c>
      <c r="AP400" t="s">
        <v>51</v>
      </c>
      <c r="AQ400" t="s">
        <v>51</v>
      </c>
      <c r="AR400" t="s">
        <v>51</v>
      </c>
      <c r="AS400">
        <f t="shared" si="89"/>
        <v>4</v>
      </c>
      <c r="AT400">
        <f t="shared" si="90"/>
        <v>4</v>
      </c>
      <c r="AU400">
        <f t="shared" si="91"/>
        <v>4</v>
      </c>
      <c r="AV400">
        <f t="shared" si="92"/>
        <v>4</v>
      </c>
      <c r="AW400">
        <f t="shared" si="93"/>
        <v>4</v>
      </c>
      <c r="AX400">
        <f t="shared" si="94"/>
        <v>4</v>
      </c>
      <c r="AY400">
        <f t="shared" si="95"/>
        <v>4</v>
      </c>
      <c r="AZ400">
        <f t="shared" si="96"/>
        <v>4</v>
      </c>
      <c r="BA400">
        <f t="shared" si="97"/>
        <v>4</v>
      </c>
      <c r="BB400">
        <f t="shared" si="98"/>
        <v>9</v>
      </c>
      <c r="BC400">
        <f t="shared" si="99"/>
        <v>0</v>
      </c>
      <c r="BD400" t="str">
        <f t="shared" si="86"/>
        <v/>
      </c>
      <c r="BE400" t="str">
        <f t="shared" si="87"/>
        <v/>
      </c>
      <c r="BF400" t="str">
        <f t="shared" si="88"/>
        <v/>
      </c>
    </row>
    <row r="401" spans="1:58" hidden="1" x14ac:dyDescent="0.35">
      <c r="A401" t="s">
        <v>193</v>
      </c>
      <c r="B401" s="10" t="s">
        <v>194</v>
      </c>
      <c r="C401" t="s">
        <v>1955</v>
      </c>
      <c r="D401" t="s">
        <v>85</v>
      </c>
      <c r="E401">
        <v>473</v>
      </c>
      <c r="F401" t="s">
        <v>86</v>
      </c>
      <c r="G401">
        <v>12600</v>
      </c>
      <c r="H401">
        <v>473</v>
      </c>
      <c r="I401">
        <v>25</v>
      </c>
      <c r="J401" t="s">
        <v>51</v>
      </c>
      <c r="K401" t="s">
        <v>51</v>
      </c>
      <c r="L401" t="s">
        <v>51</v>
      </c>
      <c r="M401" t="s">
        <v>51</v>
      </c>
      <c r="N401" t="s">
        <v>51</v>
      </c>
      <c r="O401" t="s">
        <v>51</v>
      </c>
      <c r="P401" t="s">
        <v>51</v>
      </c>
      <c r="Q401" t="s">
        <v>51</v>
      </c>
      <c r="R401" t="s">
        <v>51</v>
      </c>
      <c r="S401" t="s">
        <v>51</v>
      </c>
      <c r="T401" t="s">
        <v>51</v>
      </c>
      <c r="U401" t="s">
        <v>51</v>
      </c>
      <c r="V401" t="s">
        <v>51</v>
      </c>
      <c r="W401" t="s">
        <v>51</v>
      </c>
      <c r="X401" t="s">
        <v>51</v>
      </c>
      <c r="Y401" t="s">
        <v>51</v>
      </c>
      <c r="Z401" t="s">
        <v>51</v>
      </c>
      <c r="AA401" t="s">
        <v>51</v>
      </c>
      <c r="AB401" t="s">
        <v>51</v>
      </c>
      <c r="AC401" t="s">
        <v>51</v>
      </c>
      <c r="AD401" t="s">
        <v>51</v>
      </c>
      <c r="AE401" t="s">
        <v>51</v>
      </c>
      <c r="AF401" t="s">
        <v>51</v>
      </c>
      <c r="AG401" t="s">
        <v>51</v>
      </c>
      <c r="AH401" t="s">
        <v>51</v>
      </c>
      <c r="AI401" t="s">
        <v>51</v>
      </c>
      <c r="AJ401" t="s">
        <v>51</v>
      </c>
      <c r="AK401" t="s">
        <v>51</v>
      </c>
      <c r="AL401" t="s">
        <v>51</v>
      </c>
      <c r="AM401" t="s">
        <v>51</v>
      </c>
      <c r="AN401" t="s">
        <v>51</v>
      </c>
      <c r="AO401" t="s">
        <v>51</v>
      </c>
      <c r="AP401" t="s">
        <v>51</v>
      </c>
      <c r="AQ401" t="s">
        <v>51</v>
      </c>
      <c r="AR401" t="s">
        <v>51</v>
      </c>
      <c r="AS401">
        <f t="shared" si="89"/>
        <v>4</v>
      </c>
      <c r="AT401">
        <f t="shared" si="90"/>
        <v>4</v>
      </c>
      <c r="AU401">
        <f t="shared" si="91"/>
        <v>4</v>
      </c>
      <c r="AV401">
        <f t="shared" si="92"/>
        <v>4</v>
      </c>
      <c r="AW401">
        <f t="shared" si="93"/>
        <v>4</v>
      </c>
      <c r="AX401">
        <f t="shared" si="94"/>
        <v>4</v>
      </c>
      <c r="AY401">
        <f t="shared" si="95"/>
        <v>4</v>
      </c>
      <c r="AZ401">
        <f t="shared" si="96"/>
        <v>4</v>
      </c>
      <c r="BA401">
        <f t="shared" si="97"/>
        <v>4</v>
      </c>
      <c r="BB401">
        <f t="shared" si="98"/>
        <v>9</v>
      </c>
      <c r="BC401">
        <f t="shared" si="99"/>
        <v>0</v>
      </c>
      <c r="BD401" t="str">
        <f t="shared" si="86"/>
        <v/>
      </c>
      <c r="BE401" t="str">
        <f t="shared" si="87"/>
        <v/>
      </c>
      <c r="BF401" t="str">
        <f t="shared" si="88"/>
        <v/>
      </c>
    </row>
    <row r="402" spans="1:58" hidden="1" x14ac:dyDescent="0.35">
      <c r="A402" t="s">
        <v>838</v>
      </c>
      <c r="B402" s="10" t="s">
        <v>839</v>
      </c>
      <c r="C402" t="s">
        <v>1956</v>
      </c>
      <c r="D402" t="s">
        <v>85</v>
      </c>
      <c r="E402">
        <v>607</v>
      </c>
      <c r="F402" t="s">
        <v>86</v>
      </c>
      <c r="G402">
        <v>12601</v>
      </c>
      <c r="H402">
        <v>607</v>
      </c>
      <c r="I402">
        <v>25</v>
      </c>
      <c r="J402" t="s">
        <v>51</v>
      </c>
      <c r="K402" t="s">
        <v>51</v>
      </c>
      <c r="L402" t="s">
        <v>51</v>
      </c>
      <c r="M402" t="s">
        <v>51</v>
      </c>
      <c r="N402" t="s">
        <v>51</v>
      </c>
      <c r="O402" t="s">
        <v>51</v>
      </c>
      <c r="P402" t="s">
        <v>51</v>
      </c>
      <c r="Q402" t="s">
        <v>51</v>
      </c>
      <c r="R402" t="s">
        <v>51</v>
      </c>
      <c r="S402" t="s">
        <v>51</v>
      </c>
      <c r="T402" t="s">
        <v>51</v>
      </c>
      <c r="U402" t="s">
        <v>51</v>
      </c>
      <c r="V402" t="s">
        <v>51</v>
      </c>
      <c r="W402" t="s">
        <v>51</v>
      </c>
      <c r="X402" t="s">
        <v>51</v>
      </c>
      <c r="Y402" t="s">
        <v>51</v>
      </c>
      <c r="Z402" t="s">
        <v>51</v>
      </c>
      <c r="AA402" t="s">
        <v>51</v>
      </c>
      <c r="AB402" t="s">
        <v>51</v>
      </c>
      <c r="AC402" t="s">
        <v>51</v>
      </c>
      <c r="AD402" t="s">
        <v>51</v>
      </c>
      <c r="AE402" t="s">
        <v>51</v>
      </c>
      <c r="AF402" t="s">
        <v>51</v>
      </c>
      <c r="AG402" t="s">
        <v>51</v>
      </c>
      <c r="AH402" t="s">
        <v>51</v>
      </c>
      <c r="AI402" t="s">
        <v>51</v>
      </c>
      <c r="AJ402" t="s">
        <v>51</v>
      </c>
      <c r="AK402" t="s">
        <v>51</v>
      </c>
      <c r="AL402" t="s">
        <v>51</v>
      </c>
      <c r="AM402" t="s">
        <v>51</v>
      </c>
      <c r="AN402" t="s">
        <v>51</v>
      </c>
      <c r="AO402" t="s">
        <v>51</v>
      </c>
      <c r="AP402" t="s">
        <v>51</v>
      </c>
      <c r="AQ402" t="s">
        <v>51</v>
      </c>
      <c r="AR402" t="s">
        <v>51</v>
      </c>
      <c r="AS402">
        <f t="shared" si="89"/>
        <v>4</v>
      </c>
      <c r="AT402">
        <f t="shared" si="90"/>
        <v>4</v>
      </c>
      <c r="AU402">
        <f t="shared" si="91"/>
        <v>4</v>
      </c>
      <c r="AV402">
        <f t="shared" si="92"/>
        <v>4</v>
      </c>
      <c r="AW402">
        <f t="shared" si="93"/>
        <v>4</v>
      </c>
      <c r="AX402">
        <f t="shared" si="94"/>
        <v>4</v>
      </c>
      <c r="AY402">
        <f t="shared" si="95"/>
        <v>4</v>
      </c>
      <c r="AZ402">
        <f t="shared" si="96"/>
        <v>4</v>
      </c>
      <c r="BA402">
        <f t="shared" si="97"/>
        <v>4</v>
      </c>
      <c r="BB402">
        <f t="shared" si="98"/>
        <v>9</v>
      </c>
      <c r="BC402">
        <f t="shared" si="99"/>
        <v>0</v>
      </c>
      <c r="BD402" t="str">
        <f t="shared" si="86"/>
        <v/>
      </c>
      <c r="BE402" t="str">
        <f t="shared" si="87"/>
        <v/>
      </c>
      <c r="BF402" t="str">
        <f t="shared" si="88"/>
        <v/>
      </c>
    </row>
    <row r="403" spans="1:58" hidden="1" x14ac:dyDescent="0.35">
      <c r="A403" t="s">
        <v>1182</v>
      </c>
      <c r="B403" s="10" t="s">
        <v>1183</v>
      </c>
      <c r="C403" t="s">
        <v>1957</v>
      </c>
      <c r="D403" t="s">
        <v>85</v>
      </c>
      <c r="E403">
        <v>399</v>
      </c>
      <c r="F403" t="s">
        <v>90</v>
      </c>
      <c r="G403">
        <v>12602</v>
      </c>
      <c r="H403">
        <v>399</v>
      </c>
      <c r="I403">
        <v>25</v>
      </c>
      <c r="J403" t="s">
        <v>51</v>
      </c>
      <c r="K403" t="s">
        <v>51</v>
      </c>
      <c r="L403" t="s">
        <v>51</v>
      </c>
      <c r="M403" t="s">
        <v>51</v>
      </c>
      <c r="N403" t="s">
        <v>51</v>
      </c>
      <c r="O403" t="s">
        <v>51</v>
      </c>
      <c r="P403" t="s">
        <v>51</v>
      </c>
      <c r="Q403" t="s">
        <v>51</v>
      </c>
      <c r="R403" t="s">
        <v>51</v>
      </c>
      <c r="S403" t="s">
        <v>51</v>
      </c>
      <c r="T403" t="s">
        <v>51</v>
      </c>
      <c r="U403" t="s">
        <v>51</v>
      </c>
      <c r="V403" t="s">
        <v>51</v>
      </c>
      <c r="W403" t="s">
        <v>51</v>
      </c>
      <c r="X403" t="s">
        <v>51</v>
      </c>
      <c r="Y403" t="s">
        <v>51</v>
      </c>
      <c r="Z403" t="s">
        <v>51</v>
      </c>
      <c r="AA403" t="s">
        <v>51</v>
      </c>
      <c r="AB403" t="s">
        <v>51</v>
      </c>
      <c r="AC403" t="s">
        <v>51</v>
      </c>
      <c r="AD403" t="s">
        <v>51</v>
      </c>
      <c r="AE403" t="s">
        <v>51</v>
      </c>
      <c r="AF403" t="s">
        <v>51</v>
      </c>
      <c r="AG403" t="s">
        <v>1958</v>
      </c>
      <c r="AH403">
        <v>0</v>
      </c>
      <c r="AI403">
        <v>1</v>
      </c>
      <c r="AJ403">
        <v>0</v>
      </c>
      <c r="AK403" t="s">
        <v>51</v>
      </c>
      <c r="AL403" t="s">
        <v>51</v>
      </c>
      <c r="AM403" t="s">
        <v>1959</v>
      </c>
      <c r="AN403" t="s">
        <v>51</v>
      </c>
      <c r="AO403" t="s">
        <v>1960</v>
      </c>
      <c r="AP403">
        <v>1</v>
      </c>
      <c r="AQ403" t="s">
        <v>51</v>
      </c>
      <c r="AR403" t="s">
        <v>51</v>
      </c>
      <c r="AS403">
        <f t="shared" si="89"/>
        <v>4</v>
      </c>
      <c r="AT403">
        <f t="shared" si="90"/>
        <v>4</v>
      </c>
      <c r="AU403">
        <f t="shared" si="91"/>
        <v>4</v>
      </c>
      <c r="AV403">
        <f t="shared" si="92"/>
        <v>4</v>
      </c>
      <c r="AW403">
        <f t="shared" si="93"/>
        <v>4</v>
      </c>
      <c r="AX403">
        <f t="shared" si="94"/>
        <v>4</v>
      </c>
      <c r="AY403">
        <f t="shared" si="95"/>
        <v>4</v>
      </c>
      <c r="AZ403">
        <f t="shared" si="96"/>
        <v>4</v>
      </c>
      <c r="BA403">
        <f t="shared" si="97"/>
        <v>4</v>
      </c>
      <c r="BB403">
        <f t="shared" si="98"/>
        <v>9</v>
      </c>
      <c r="BC403">
        <f t="shared" si="99"/>
        <v>1</v>
      </c>
      <c r="BD403">
        <f t="shared" si="86"/>
        <v>0</v>
      </c>
      <c r="BE403">
        <f t="shared" si="87"/>
        <v>1</v>
      </c>
      <c r="BF403">
        <f t="shared" si="88"/>
        <v>0</v>
      </c>
    </row>
    <row r="404" spans="1:58" hidden="1" x14ac:dyDescent="0.35">
      <c r="A404" t="s">
        <v>1017</v>
      </c>
      <c r="B404" s="10" t="s">
        <v>1018</v>
      </c>
      <c r="C404" t="s">
        <v>1961</v>
      </c>
      <c r="D404" t="s">
        <v>85</v>
      </c>
      <c r="E404">
        <v>322</v>
      </c>
      <c r="F404" t="s">
        <v>86</v>
      </c>
      <c r="G404">
        <v>12603</v>
      </c>
      <c r="H404">
        <v>322</v>
      </c>
      <c r="I404">
        <v>25</v>
      </c>
      <c r="J404" t="s">
        <v>51</v>
      </c>
      <c r="K404" t="s">
        <v>51</v>
      </c>
      <c r="L404" t="s">
        <v>51</v>
      </c>
      <c r="M404" t="s">
        <v>51</v>
      </c>
      <c r="N404" t="s">
        <v>51</v>
      </c>
      <c r="O404" t="s">
        <v>51</v>
      </c>
      <c r="P404" t="s">
        <v>51</v>
      </c>
      <c r="Q404" t="s">
        <v>51</v>
      </c>
      <c r="R404" t="s">
        <v>51</v>
      </c>
      <c r="S404" t="s">
        <v>51</v>
      </c>
      <c r="T404" t="s">
        <v>51</v>
      </c>
      <c r="U404" t="s">
        <v>51</v>
      </c>
      <c r="V404" t="s">
        <v>51</v>
      </c>
      <c r="W404" t="s">
        <v>51</v>
      </c>
      <c r="X404" t="s">
        <v>51</v>
      </c>
      <c r="Y404" t="s">
        <v>51</v>
      </c>
      <c r="Z404" t="s">
        <v>51</v>
      </c>
      <c r="AA404" t="s">
        <v>51</v>
      </c>
      <c r="AB404" t="s">
        <v>51</v>
      </c>
      <c r="AC404" t="s">
        <v>51</v>
      </c>
      <c r="AD404" t="s">
        <v>51</v>
      </c>
      <c r="AE404" t="s">
        <v>51</v>
      </c>
      <c r="AF404" t="s">
        <v>51</v>
      </c>
      <c r="AG404" t="s">
        <v>51</v>
      </c>
      <c r="AH404" t="s">
        <v>51</v>
      </c>
      <c r="AI404" t="s">
        <v>51</v>
      </c>
      <c r="AJ404" t="s">
        <v>51</v>
      </c>
      <c r="AK404" t="s">
        <v>51</v>
      </c>
      <c r="AL404" t="s">
        <v>51</v>
      </c>
      <c r="AM404" t="s">
        <v>51</v>
      </c>
      <c r="AN404" t="s">
        <v>51</v>
      </c>
      <c r="AO404" t="s">
        <v>51</v>
      </c>
      <c r="AP404" t="s">
        <v>51</v>
      </c>
      <c r="AQ404" t="s">
        <v>51</v>
      </c>
      <c r="AR404" t="s">
        <v>51</v>
      </c>
      <c r="AS404">
        <f t="shared" si="89"/>
        <v>4</v>
      </c>
      <c r="AT404">
        <f t="shared" si="90"/>
        <v>4</v>
      </c>
      <c r="AU404">
        <f t="shared" si="91"/>
        <v>4</v>
      </c>
      <c r="AV404">
        <f t="shared" si="92"/>
        <v>4</v>
      </c>
      <c r="AW404">
        <f t="shared" si="93"/>
        <v>4</v>
      </c>
      <c r="AX404">
        <f t="shared" si="94"/>
        <v>4</v>
      </c>
      <c r="AY404">
        <f t="shared" si="95"/>
        <v>4</v>
      </c>
      <c r="AZ404">
        <f t="shared" si="96"/>
        <v>4</v>
      </c>
      <c r="BA404">
        <f t="shared" si="97"/>
        <v>4</v>
      </c>
      <c r="BB404">
        <f t="shared" si="98"/>
        <v>9</v>
      </c>
      <c r="BC404">
        <f t="shared" si="99"/>
        <v>0</v>
      </c>
      <c r="BD404" t="str">
        <f t="shared" si="86"/>
        <v/>
      </c>
      <c r="BE404" t="str">
        <f t="shared" si="87"/>
        <v/>
      </c>
      <c r="BF404" t="str">
        <f t="shared" si="88"/>
        <v/>
      </c>
    </row>
    <row r="405" spans="1:58" hidden="1" x14ac:dyDescent="0.35">
      <c r="A405" t="s">
        <v>597</v>
      </c>
      <c r="B405" s="10" t="s">
        <v>598</v>
      </c>
      <c r="C405" t="s">
        <v>1962</v>
      </c>
      <c r="D405" t="s">
        <v>501</v>
      </c>
      <c r="E405">
        <v>1049</v>
      </c>
      <c r="F405" t="s">
        <v>502</v>
      </c>
      <c r="G405">
        <v>13591</v>
      </c>
      <c r="H405">
        <v>1049</v>
      </c>
      <c r="I405">
        <v>25</v>
      </c>
      <c r="J405" t="s">
        <v>51</v>
      </c>
      <c r="K405" t="s">
        <v>51</v>
      </c>
      <c r="L405" t="s">
        <v>51</v>
      </c>
      <c r="M405" t="s">
        <v>51</v>
      </c>
      <c r="N405" t="s">
        <v>51</v>
      </c>
      <c r="O405" t="s">
        <v>51</v>
      </c>
      <c r="P405" t="s">
        <v>51</v>
      </c>
      <c r="Q405" t="s">
        <v>51</v>
      </c>
      <c r="R405" t="s">
        <v>51</v>
      </c>
      <c r="S405" t="s">
        <v>51</v>
      </c>
      <c r="T405" t="s">
        <v>51</v>
      </c>
      <c r="U405" t="s">
        <v>51</v>
      </c>
      <c r="V405" t="s">
        <v>51</v>
      </c>
      <c r="W405" t="s">
        <v>51</v>
      </c>
      <c r="X405" t="s">
        <v>51</v>
      </c>
      <c r="Y405" t="s">
        <v>51</v>
      </c>
      <c r="Z405" t="s">
        <v>51</v>
      </c>
      <c r="AA405" t="s">
        <v>51</v>
      </c>
      <c r="AB405" t="s">
        <v>51</v>
      </c>
      <c r="AC405" t="s">
        <v>51</v>
      </c>
      <c r="AD405" t="s">
        <v>51</v>
      </c>
      <c r="AE405" t="s">
        <v>51</v>
      </c>
      <c r="AF405" t="s">
        <v>51</v>
      </c>
      <c r="AG405" t="s">
        <v>51</v>
      </c>
      <c r="AH405" t="s">
        <v>51</v>
      </c>
      <c r="AI405" t="s">
        <v>51</v>
      </c>
      <c r="AJ405" t="s">
        <v>51</v>
      </c>
      <c r="AK405" t="s">
        <v>51</v>
      </c>
      <c r="AL405" t="s">
        <v>51</v>
      </c>
      <c r="AM405" t="s">
        <v>51</v>
      </c>
      <c r="AN405" t="s">
        <v>51</v>
      </c>
      <c r="AO405" t="s">
        <v>51</v>
      </c>
      <c r="AP405" t="s">
        <v>51</v>
      </c>
      <c r="AQ405" t="s">
        <v>51</v>
      </c>
      <c r="AR405" t="s">
        <v>51</v>
      </c>
      <c r="AS405">
        <f t="shared" si="89"/>
        <v>4</v>
      </c>
      <c r="AT405">
        <f t="shared" si="90"/>
        <v>4</v>
      </c>
      <c r="AU405">
        <f t="shared" si="91"/>
        <v>4</v>
      </c>
      <c r="AV405">
        <f t="shared" si="92"/>
        <v>4</v>
      </c>
      <c r="AW405">
        <f t="shared" si="93"/>
        <v>4</v>
      </c>
      <c r="AX405">
        <f t="shared" si="94"/>
        <v>4</v>
      </c>
      <c r="AY405">
        <f t="shared" si="95"/>
        <v>4</v>
      </c>
      <c r="AZ405">
        <f t="shared" si="96"/>
        <v>4</v>
      </c>
      <c r="BA405">
        <f t="shared" si="97"/>
        <v>4</v>
      </c>
      <c r="BB405">
        <f t="shared" si="98"/>
        <v>9</v>
      </c>
      <c r="BC405">
        <f t="shared" si="99"/>
        <v>0</v>
      </c>
      <c r="BD405" t="str">
        <f t="shared" si="86"/>
        <v/>
      </c>
      <c r="BE405" t="str">
        <f t="shared" si="87"/>
        <v/>
      </c>
      <c r="BF405" t="str">
        <f t="shared" si="88"/>
        <v/>
      </c>
    </row>
    <row r="406" spans="1:58" hidden="1" x14ac:dyDescent="0.35">
      <c r="A406" t="s">
        <v>597</v>
      </c>
      <c r="B406" s="10" t="s">
        <v>598</v>
      </c>
      <c r="C406" t="s">
        <v>1963</v>
      </c>
      <c r="D406" t="s">
        <v>501</v>
      </c>
      <c r="E406">
        <v>1052</v>
      </c>
      <c r="F406" t="s">
        <v>502</v>
      </c>
      <c r="G406">
        <v>13592</v>
      </c>
      <c r="H406">
        <v>1052</v>
      </c>
      <c r="I406">
        <v>25</v>
      </c>
      <c r="J406" t="s">
        <v>51</v>
      </c>
      <c r="K406" t="s">
        <v>51</v>
      </c>
      <c r="L406" t="s">
        <v>51</v>
      </c>
      <c r="M406" t="s">
        <v>51</v>
      </c>
      <c r="N406" t="s">
        <v>51</v>
      </c>
      <c r="O406" t="s">
        <v>51</v>
      </c>
      <c r="P406" t="s">
        <v>51</v>
      </c>
      <c r="Q406" t="s">
        <v>51</v>
      </c>
      <c r="R406" t="s">
        <v>51</v>
      </c>
      <c r="S406" t="s">
        <v>51</v>
      </c>
      <c r="T406" t="s">
        <v>51</v>
      </c>
      <c r="U406" t="s">
        <v>51</v>
      </c>
      <c r="V406" t="s">
        <v>51</v>
      </c>
      <c r="W406" t="s">
        <v>51</v>
      </c>
      <c r="X406" t="s">
        <v>51</v>
      </c>
      <c r="Y406" t="s">
        <v>51</v>
      </c>
      <c r="Z406" t="s">
        <v>51</v>
      </c>
      <c r="AA406" t="s">
        <v>51</v>
      </c>
      <c r="AB406" t="s">
        <v>51</v>
      </c>
      <c r="AC406" t="s">
        <v>51</v>
      </c>
      <c r="AD406" t="s">
        <v>51</v>
      </c>
      <c r="AE406" t="s">
        <v>51</v>
      </c>
      <c r="AF406" t="s">
        <v>51</v>
      </c>
      <c r="AG406" t="s">
        <v>51</v>
      </c>
      <c r="AH406" t="s">
        <v>51</v>
      </c>
      <c r="AI406" t="s">
        <v>51</v>
      </c>
      <c r="AJ406" t="s">
        <v>51</v>
      </c>
      <c r="AK406" t="s">
        <v>51</v>
      </c>
      <c r="AL406" t="s">
        <v>51</v>
      </c>
      <c r="AM406" t="s">
        <v>51</v>
      </c>
      <c r="AN406" t="s">
        <v>51</v>
      </c>
      <c r="AO406" t="s">
        <v>51</v>
      </c>
      <c r="AP406" t="s">
        <v>51</v>
      </c>
      <c r="AQ406" t="s">
        <v>51</v>
      </c>
      <c r="AR406" t="s">
        <v>51</v>
      </c>
      <c r="AS406">
        <f t="shared" si="89"/>
        <v>4</v>
      </c>
      <c r="AT406">
        <f t="shared" si="90"/>
        <v>4</v>
      </c>
      <c r="AU406">
        <f t="shared" si="91"/>
        <v>4</v>
      </c>
      <c r="AV406">
        <f t="shared" si="92"/>
        <v>4</v>
      </c>
      <c r="AW406">
        <f t="shared" si="93"/>
        <v>4</v>
      </c>
      <c r="AX406">
        <f t="shared" si="94"/>
        <v>4</v>
      </c>
      <c r="AY406">
        <f t="shared" si="95"/>
        <v>4</v>
      </c>
      <c r="AZ406">
        <f t="shared" si="96"/>
        <v>4</v>
      </c>
      <c r="BA406">
        <f t="shared" si="97"/>
        <v>4</v>
      </c>
      <c r="BB406">
        <f t="shared" si="98"/>
        <v>9</v>
      </c>
      <c r="BC406">
        <f t="shared" si="99"/>
        <v>0</v>
      </c>
      <c r="BD406" t="str">
        <f t="shared" si="86"/>
        <v/>
      </c>
      <c r="BE406" t="str">
        <f t="shared" si="87"/>
        <v/>
      </c>
      <c r="BF406" t="str">
        <f t="shared" si="88"/>
        <v/>
      </c>
    </row>
    <row r="407" spans="1:58" hidden="1" x14ac:dyDescent="0.35">
      <c r="A407" t="s">
        <v>164</v>
      </c>
      <c r="B407" s="10" t="s">
        <v>165</v>
      </c>
      <c r="C407" t="s">
        <v>1964</v>
      </c>
      <c r="D407" t="s">
        <v>501</v>
      </c>
      <c r="E407">
        <v>554</v>
      </c>
      <c r="F407" t="s">
        <v>502</v>
      </c>
      <c r="G407">
        <v>13593</v>
      </c>
      <c r="H407">
        <v>554</v>
      </c>
      <c r="I407">
        <v>25</v>
      </c>
      <c r="J407" t="s">
        <v>51</v>
      </c>
      <c r="K407" t="s">
        <v>51</v>
      </c>
      <c r="L407" t="s">
        <v>51</v>
      </c>
      <c r="M407" t="s">
        <v>51</v>
      </c>
      <c r="N407" t="s">
        <v>51</v>
      </c>
      <c r="O407" t="s">
        <v>51</v>
      </c>
      <c r="P407" t="s">
        <v>51</v>
      </c>
      <c r="Q407" t="s">
        <v>51</v>
      </c>
      <c r="R407" t="s">
        <v>51</v>
      </c>
      <c r="S407" t="s">
        <v>51</v>
      </c>
      <c r="T407" t="s">
        <v>51</v>
      </c>
      <c r="U407" t="s">
        <v>51</v>
      </c>
      <c r="V407" t="s">
        <v>51</v>
      </c>
      <c r="W407" t="s">
        <v>51</v>
      </c>
      <c r="X407" t="s">
        <v>51</v>
      </c>
      <c r="Y407" t="s">
        <v>51</v>
      </c>
      <c r="Z407" t="s">
        <v>51</v>
      </c>
      <c r="AA407" t="s">
        <v>51</v>
      </c>
      <c r="AB407" t="s">
        <v>51</v>
      </c>
      <c r="AC407" t="s">
        <v>51</v>
      </c>
      <c r="AD407" t="s">
        <v>51</v>
      </c>
      <c r="AE407" t="s">
        <v>51</v>
      </c>
      <c r="AF407" t="s">
        <v>51</v>
      </c>
      <c r="AG407" t="s">
        <v>1965</v>
      </c>
      <c r="AH407">
        <v>2</v>
      </c>
      <c r="AI407">
        <v>2</v>
      </c>
      <c r="AJ407">
        <v>4</v>
      </c>
      <c r="AK407" t="s">
        <v>51</v>
      </c>
      <c r="AL407" t="s">
        <v>51</v>
      </c>
      <c r="AM407" t="s">
        <v>1966</v>
      </c>
      <c r="AN407" t="s">
        <v>51</v>
      </c>
      <c r="AO407" t="s">
        <v>1967</v>
      </c>
      <c r="AP407" t="s">
        <v>51</v>
      </c>
      <c r="AQ407" t="s">
        <v>1968</v>
      </c>
      <c r="AR407" t="s">
        <v>255</v>
      </c>
      <c r="AS407">
        <f t="shared" si="89"/>
        <v>4</v>
      </c>
      <c r="AT407">
        <f t="shared" si="90"/>
        <v>4</v>
      </c>
      <c r="AU407">
        <f t="shared" si="91"/>
        <v>4</v>
      </c>
      <c r="AV407">
        <f t="shared" si="92"/>
        <v>4</v>
      </c>
      <c r="AW407">
        <f t="shared" si="93"/>
        <v>4</v>
      </c>
      <c r="AX407">
        <f t="shared" si="94"/>
        <v>4</v>
      </c>
      <c r="AY407">
        <f t="shared" si="95"/>
        <v>4</v>
      </c>
      <c r="AZ407">
        <f t="shared" si="96"/>
        <v>4</v>
      </c>
      <c r="BA407">
        <f t="shared" si="97"/>
        <v>4</v>
      </c>
      <c r="BB407">
        <f t="shared" si="98"/>
        <v>9</v>
      </c>
      <c r="BC407">
        <f t="shared" si="99"/>
        <v>8</v>
      </c>
      <c r="BD407" t="str">
        <f t="shared" si="86"/>
        <v/>
      </c>
      <c r="BE407" t="str">
        <f t="shared" si="87"/>
        <v/>
      </c>
      <c r="BF407" t="str">
        <f t="shared" si="88"/>
        <v/>
      </c>
    </row>
    <row r="408" spans="1:58" x14ac:dyDescent="0.35">
      <c r="A408" t="s">
        <v>436</v>
      </c>
      <c r="B408" s="10" t="s">
        <v>437</v>
      </c>
      <c r="C408" t="s">
        <v>1969</v>
      </c>
      <c r="D408" t="s">
        <v>501</v>
      </c>
      <c r="E408">
        <v>515</v>
      </c>
      <c r="F408" t="s">
        <v>502</v>
      </c>
      <c r="G408">
        <v>13594</v>
      </c>
      <c r="H408">
        <v>515</v>
      </c>
      <c r="I408">
        <v>25</v>
      </c>
      <c r="J408" t="s">
        <v>51</v>
      </c>
      <c r="K408" t="s">
        <v>51</v>
      </c>
      <c r="L408" t="s">
        <v>51</v>
      </c>
      <c r="M408" t="s">
        <v>51</v>
      </c>
      <c r="N408" t="s">
        <v>51</v>
      </c>
      <c r="O408" t="s">
        <v>51</v>
      </c>
      <c r="P408" t="s">
        <v>51</v>
      </c>
      <c r="Q408" t="s">
        <v>51</v>
      </c>
      <c r="R408" t="s">
        <v>51</v>
      </c>
      <c r="S408" t="s">
        <v>51</v>
      </c>
      <c r="T408" t="s">
        <v>51</v>
      </c>
      <c r="U408" t="s">
        <v>51</v>
      </c>
      <c r="V408" t="s">
        <v>157</v>
      </c>
      <c r="W408" t="s">
        <v>157</v>
      </c>
      <c r="X408" t="s">
        <v>1970</v>
      </c>
      <c r="Y408" t="s">
        <v>1971</v>
      </c>
      <c r="Z408" t="s">
        <v>157</v>
      </c>
      <c r="AA408" t="s">
        <v>157</v>
      </c>
      <c r="AB408" t="s">
        <v>1971</v>
      </c>
      <c r="AC408" t="s">
        <v>1971</v>
      </c>
      <c r="AD408" t="s">
        <v>51</v>
      </c>
      <c r="AE408" t="s">
        <v>51</v>
      </c>
      <c r="AF408" t="s">
        <v>1972</v>
      </c>
      <c r="AG408" t="s">
        <v>1973</v>
      </c>
      <c r="AH408">
        <v>2</v>
      </c>
      <c r="AI408">
        <v>1</v>
      </c>
      <c r="AJ408">
        <v>2</v>
      </c>
      <c r="AK408" t="s">
        <v>1974</v>
      </c>
      <c r="AL408" t="s">
        <v>51</v>
      </c>
      <c r="AM408" t="s">
        <v>1975</v>
      </c>
      <c r="AN408" t="s">
        <v>51</v>
      </c>
      <c r="AO408" t="s">
        <v>1976</v>
      </c>
      <c r="AP408" t="s">
        <v>51</v>
      </c>
      <c r="AQ408" t="s">
        <v>51</v>
      </c>
      <c r="AR408" t="s">
        <v>83</v>
      </c>
      <c r="AS408">
        <f t="shared" si="89"/>
        <v>2</v>
      </c>
      <c r="AT408">
        <f t="shared" si="90"/>
        <v>2</v>
      </c>
      <c r="AU408">
        <f t="shared" si="91"/>
        <v>18</v>
      </c>
      <c r="AV408">
        <f t="shared" si="92"/>
        <v>113</v>
      </c>
      <c r="AW408">
        <f t="shared" si="93"/>
        <v>2</v>
      </c>
      <c r="AX408">
        <f t="shared" si="94"/>
        <v>2</v>
      </c>
      <c r="AY408">
        <f t="shared" si="95"/>
        <v>113</v>
      </c>
      <c r="AZ408">
        <f t="shared" si="96"/>
        <v>113</v>
      </c>
      <c r="BA408">
        <f t="shared" si="97"/>
        <v>4</v>
      </c>
      <c r="BB408">
        <f t="shared" si="98"/>
        <v>1</v>
      </c>
      <c r="BC408">
        <f t="shared" si="99"/>
        <v>5</v>
      </c>
      <c r="BD408" t="str">
        <f t="shared" si="86"/>
        <v/>
      </c>
      <c r="BE408" t="str">
        <f t="shared" si="87"/>
        <v/>
      </c>
      <c r="BF408" t="str">
        <f t="shared" si="88"/>
        <v/>
      </c>
    </row>
    <row r="409" spans="1:58" hidden="1" x14ac:dyDescent="0.35">
      <c r="A409" t="s">
        <v>1311</v>
      </c>
      <c r="B409" s="10" t="s">
        <v>1312</v>
      </c>
      <c r="C409" t="s">
        <v>1977</v>
      </c>
      <c r="D409" t="s">
        <v>501</v>
      </c>
      <c r="E409">
        <v>751</v>
      </c>
      <c r="F409" t="s">
        <v>502</v>
      </c>
      <c r="G409">
        <v>13595</v>
      </c>
      <c r="H409">
        <v>751</v>
      </c>
      <c r="I409">
        <v>25</v>
      </c>
      <c r="J409" t="s">
        <v>51</v>
      </c>
      <c r="K409" t="s">
        <v>51</v>
      </c>
      <c r="L409" t="s">
        <v>51</v>
      </c>
      <c r="M409" t="s">
        <v>51</v>
      </c>
      <c r="N409" t="s">
        <v>51</v>
      </c>
      <c r="O409" t="s">
        <v>51</v>
      </c>
      <c r="P409" t="s">
        <v>51</v>
      </c>
      <c r="Q409" t="s">
        <v>51</v>
      </c>
      <c r="R409" t="s">
        <v>51</v>
      </c>
      <c r="S409" t="s">
        <v>51</v>
      </c>
      <c r="T409" t="s">
        <v>51</v>
      </c>
      <c r="U409" t="s">
        <v>51</v>
      </c>
      <c r="V409" t="s">
        <v>51</v>
      </c>
      <c r="W409" t="s">
        <v>51</v>
      </c>
      <c r="X409" t="s">
        <v>51</v>
      </c>
      <c r="Y409" t="s">
        <v>51</v>
      </c>
      <c r="Z409" t="s">
        <v>51</v>
      </c>
      <c r="AA409" t="s">
        <v>51</v>
      </c>
      <c r="AB409" t="s">
        <v>51</v>
      </c>
      <c r="AC409" t="s">
        <v>51</v>
      </c>
      <c r="AD409" t="s">
        <v>51</v>
      </c>
      <c r="AE409" t="s">
        <v>51</v>
      </c>
      <c r="AF409" t="s">
        <v>51</v>
      </c>
      <c r="AG409" t="s">
        <v>51</v>
      </c>
      <c r="AH409" t="s">
        <v>51</v>
      </c>
      <c r="AI409" t="s">
        <v>51</v>
      </c>
      <c r="AJ409" t="s">
        <v>51</v>
      </c>
      <c r="AK409" t="s">
        <v>51</v>
      </c>
      <c r="AL409" t="s">
        <v>51</v>
      </c>
      <c r="AM409" t="s">
        <v>51</v>
      </c>
      <c r="AN409" t="s">
        <v>51</v>
      </c>
      <c r="AO409" t="s">
        <v>51</v>
      </c>
      <c r="AP409" t="s">
        <v>51</v>
      </c>
      <c r="AQ409" t="s">
        <v>51</v>
      </c>
      <c r="AR409" t="s">
        <v>51</v>
      </c>
      <c r="AS409">
        <f t="shared" si="89"/>
        <v>4</v>
      </c>
      <c r="AT409">
        <f t="shared" si="90"/>
        <v>4</v>
      </c>
      <c r="AU409">
        <f t="shared" si="91"/>
        <v>4</v>
      </c>
      <c r="AV409">
        <f t="shared" si="92"/>
        <v>4</v>
      </c>
      <c r="AW409">
        <f t="shared" si="93"/>
        <v>4</v>
      </c>
      <c r="AX409">
        <f t="shared" si="94"/>
        <v>4</v>
      </c>
      <c r="AY409">
        <f t="shared" si="95"/>
        <v>4</v>
      </c>
      <c r="AZ409">
        <f t="shared" si="96"/>
        <v>4</v>
      </c>
      <c r="BA409">
        <f t="shared" si="97"/>
        <v>4</v>
      </c>
      <c r="BB409">
        <f t="shared" si="98"/>
        <v>9</v>
      </c>
      <c r="BC409">
        <f t="shared" si="99"/>
        <v>0</v>
      </c>
      <c r="BD409" t="str">
        <f t="shared" si="86"/>
        <v/>
      </c>
      <c r="BE409" t="str">
        <f t="shared" si="87"/>
        <v/>
      </c>
      <c r="BF409" t="str">
        <f t="shared" si="88"/>
        <v/>
      </c>
    </row>
    <row r="410" spans="1:58" hidden="1" x14ac:dyDescent="0.35">
      <c r="A410" t="s">
        <v>548</v>
      </c>
      <c r="B410" s="10" t="s">
        <v>549</v>
      </c>
      <c r="C410" t="s">
        <v>1978</v>
      </c>
      <c r="D410" t="s">
        <v>501</v>
      </c>
      <c r="E410">
        <v>896</v>
      </c>
      <c r="F410" t="s">
        <v>502</v>
      </c>
      <c r="G410">
        <v>13596</v>
      </c>
      <c r="H410">
        <v>896</v>
      </c>
      <c r="I410">
        <v>25</v>
      </c>
      <c r="J410" t="s">
        <v>51</v>
      </c>
      <c r="K410" t="s">
        <v>51</v>
      </c>
      <c r="L410" t="s">
        <v>51</v>
      </c>
      <c r="M410" t="s">
        <v>51</v>
      </c>
      <c r="N410" t="s">
        <v>51</v>
      </c>
      <c r="O410" t="s">
        <v>51</v>
      </c>
      <c r="P410" t="s">
        <v>51</v>
      </c>
      <c r="Q410" t="s">
        <v>51</v>
      </c>
      <c r="R410" t="s">
        <v>51</v>
      </c>
      <c r="S410" t="s">
        <v>51</v>
      </c>
      <c r="T410" t="s">
        <v>51</v>
      </c>
      <c r="U410" t="s">
        <v>51</v>
      </c>
      <c r="V410" t="s">
        <v>51</v>
      </c>
      <c r="W410" t="s">
        <v>51</v>
      </c>
      <c r="X410" t="s">
        <v>51</v>
      </c>
      <c r="Y410" t="s">
        <v>51</v>
      </c>
      <c r="Z410" t="s">
        <v>51</v>
      </c>
      <c r="AA410" t="s">
        <v>51</v>
      </c>
      <c r="AB410" t="s">
        <v>51</v>
      </c>
      <c r="AC410" t="s">
        <v>51</v>
      </c>
      <c r="AD410" t="s">
        <v>51</v>
      </c>
      <c r="AE410" t="s">
        <v>51</v>
      </c>
      <c r="AF410" t="s">
        <v>51</v>
      </c>
      <c r="AG410" t="s">
        <v>51</v>
      </c>
      <c r="AH410" t="s">
        <v>51</v>
      </c>
      <c r="AI410" t="s">
        <v>51</v>
      </c>
      <c r="AJ410" t="s">
        <v>51</v>
      </c>
      <c r="AK410" t="s">
        <v>51</v>
      </c>
      <c r="AL410" t="s">
        <v>51</v>
      </c>
      <c r="AM410" t="s">
        <v>51</v>
      </c>
      <c r="AN410" t="s">
        <v>51</v>
      </c>
      <c r="AO410" t="s">
        <v>51</v>
      </c>
      <c r="AP410" t="s">
        <v>51</v>
      </c>
      <c r="AQ410" t="s">
        <v>51</v>
      </c>
      <c r="AR410" t="s">
        <v>51</v>
      </c>
      <c r="AS410">
        <f t="shared" si="89"/>
        <v>4</v>
      </c>
      <c r="AT410">
        <f t="shared" si="90"/>
        <v>4</v>
      </c>
      <c r="AU410">
        <f t="shared" si="91"/>
        <v>4</v>
      </c>
      <c r="AV410">
        <f t="shared" si="92"/>
        <v>4</v>
      </c>
      <c r="AW410">
        <f t="shared" si="93"/>
        <v>4</v>
      </c>
      <c r="AX410">
        <f t="shared" si="94"/>
        <v>4</v>
      </c>
      <c r="AY410">
        <f t="shared" si="95"/>
        <v>4</v>
      </c>
      <c r="AZ410">
        <f t="shared" si="96"/>
        <v>4</v>
      </c>
      <c r="BA410">
        <f t="shared" si="97"/>
        <v>4</v>
      </c>
      <c r="BB410">
        <f t="shared" si="98"/>
        <v>9</v>
      </c>
      <c r="BC410">
        <f t="shared" si="99"/>
        <v>0</v>
      </c>
      <c r="BD410" t="str">
        <f t="shared" si="86"/>
        <v/>
      </c>
      <c r="BE410" t="str">
        <f t="shared" si="87"/>
        <v/>
      </c>
      <c r="BF410" t="str">
        <f t="shared" si="88"/>
        <v/>
      </c>
    </row>
    <row r="411" spans="1:58" x14ac:dyDescent="0.35">
      <c r="A411" t="s">
        <v>1173</v>
      </c>
      <c r="B411" s="10" t="s">
        <v>1174</v>
      </c>
      <c r="C411" t="s">
        <v>1979</v>
      </c>
      <c r="D411" t="s">
        <v>464</v>
      </c>
      <c r="E411">
        <v>334</v>
      </c>
      <c r="F411" t="s">
        <v>90</v>
      </c>
      <c r="G411">
        <v>13597</v>
      </c>
      <c r="H411">
        <v>334</v>
      </c>
      <c r="I411">
        <v>25</v>
      </c>
      <c r="J411" t="s">
        <v>51</v>
      </c>
      <c r="K411" t="s">
        <v>51</v>
      </c>
      <c r="L411" t="s">
        <v>51</v>
      </c>
      <c r="M411" t="s">
        <v>51</v>
      </c>
      <c r="N411" t="s">
        <v>51</v>
      </c>
      <c r="O411" t="s">
        <v>51</v>
      </c>
      <c r="P411" t="s">
        <v>51</v>
      </c>
      <c r="Q411" t="s">
        <v>51</v>
      </c>
      <c r="R411" t="s">
        <v>51</v>
      </c>
      <c r="S411" t="s">
        <v>51</v>
      </c>
      <c r="T411" t="s">
        <v>51</v>
      </c>
      <c r="U411" t="s">
        <v>51</v>
      </c>
      <c r="V411" t="s">
        <v>157</v>
      </c>
      <c r="W411" t="s">
        <v>157</v>
      </c>
      <c r="X411" t="s">
        <v>157</v>
      </c>
      <c r="Y411" t="s">
        <v>157</v>
      </c>
      <c r="Z411" t="s">
        <v>157</v>
      </c>
      <c r="AA411" t="s">
        <v>157</v>
      </c>
      <c r="AB411" t="s">
        <v>157</v>
      </c>
      <c r="AC411" t="s">
        <v>157</v>
      </c>
      <c r="AD411" t="s">
        <v>157</v>
      </c>
      <c r="AE411" t="s">
        <v>94</v>
      </c>
      <c r="AF411" t="s">
        <v>1980</v>
      </c>
      <c r="AG411" t="s">
        <v>1981</v>
      </c>
      <c r="AH411">
        <v>0</v>
      </c>
      <c r="AI411">
        <v>0</v>
      </c>
      <c r="AJ411">
        <v>2</v>
      </c>
      <c r="AK411" t="s">
        <v>1982</v>
      </c>
      <c r="AL411" t="s">
        <v>51</v>
      </c>
      <c r="AM411" t="s">
        <v>157</v>
      </c>
      <c r="AN411" t="s">
        <v>94</v>
      </c>
      <c r="AO411" t="s">
        <v>157</v>
      </c>
      <c r="AP411">
        <v>25</v>
      </c>
      <c r="AQ411" t="s">
        <v>1983</v>
      </c>
      <c r="AR411" t="s">
        <v>119</v>
      </c>
      <c r="AS411">
        <f t="shared" si="89"/>
        <v>2</v>
      </c>
      <c r="AT411">
        <f t="shared" si="90"/>
        <v>2</v>
      </c>
      <c r="AU411">
        <f t="shared" si="91"/>
        <v>2</v>
      </c>
      <c r="AV411">
        <f t="shared" si="92"/>
        <v>2</v>
      </c>
      <c r="AW411">
        <f t="shared" si="93"/>
        <v>2</v>
      </c>
      <c r="AX411">
        <f t="shared" si="94"/>
        <v>2</v>
      </c>
      <c r="AY411">
        <f t="shared" si="95"/>
        <v>2</v>
      </c>
      <c r="AZ411">
        <f t="shared" si="96"/>
        <v>2</v>
      </c>
      <c r="BA411">
        <f t="shared" si="97"/>
        <v>2</v>
      </c>
      <c r="BB411">
        <f t="shared" si="98"/>
        <v>0</v>
      </c>
      <c r="BC411">
        <f t="shared" si="99"/>
        <v>2</v>
      </c>
      <c r="BD411">
        <f t="shared" si="86"/>
        <v>0</v>
      </c>
      <c r="BE411">
        <f t="shared" si="87"/>
        <v>0</v>
      </c>
      <c r="BF411">
        <f t="shared" si="88"/>
        <v>0.08</v>
      </c>
    </row>
    <row r="412" spans="1:58" hidden="1" x14ac:dyDescent="0.35">
      <c r="A412" t="s">
        <v>967</v>
      </c>
      <c r="B412" s="10" t="s">
        <v>968</v>
      </c>
      <c r="C412" t="s">
        <v>1984</v>
      </c>
      <c r="D412" t="s">
        <v>85</v>
      </c>
      <c r="E412">
        <v>411</v>
      </c>
      <c r="F412" t="s">
        <v>86</v>
      </c>
      <c r="G412">
        <v>13598</v>
      </c>
      <c r="H412">
        <v>411</v>
      </c>
      <c r="I412">
        <v>25</v>
      </c>
      <c r="J412" t="s">
        <v>51</v>
      </c>
      <c r="K412" t="s">
        <v>51</v>
      </c>
      <c r="L412" t="s">
        <v>51</v>
      </c>
      <c r="M412" t="s">
        <v>51</v>
      </c>
      <c r="N412" t="s">
        <v>51</v>
      </c>
      <c r="O412" t="s">
        <v>51</v>
      </c>
      <c r="P412" t="s">
        <v>51</v>
      </c>
      <c r="Q412" t="s">
        <v>51</v>
      </c>
      <c r="R412" t="s">
        <v>51</v>
      </c>
      <c r="S412" t="s">
        <v>51</v>
      </c>
      <c r="T412" t="s">
        <v>51</v>
      </c>
      <c r="U412" t="s">
        <v>51</v>
      </c>
      <c r="V412" t="s">
        <v>51</v>
      </c>
      <c r="W412" t="s">
        <v>51</v>
      </c>
      <c r="X412" t="s">
        <v>51</v>
      </c>
      <c r="Y412" t="s">
        <v>51</v>
      </c>
      <c r="Z412" t="s">
        <v>51</v>
      </c>
      <c r="AA412" t="s">
        <v>51</v>
      </c>
      <c r="AB412" t="s">
        <v>51</v>
      </c>
      <c r="AC412" t="s">
        <v>51</v>
      </c>
      <c r="AD412" t="s">
        <v>51</v>
      </c>
      <c r="AE412" t="s">
        <v>51</v>
      </c>
      <c r="AF412" t="s">
        <v>51</v>
      </c>
      <c r="AG412" t="s">
        <v>51</v>
      </c>
      <c r="AH412" t="s">
        <v>51</v>
      </c>
      <c r="AI412" t="s">
        <v>51</v>
      </c>
      <c r="AJ412" t="s">
        <v>51</v>
      </c>
      <c r="AK412" t="s">
        <v>51</v>
      </c>
      <c r="AL412" t="s">
        <v>51</v>
      </c>
      <c r="AM412" t="s">
        <v>51</v>
      </c>
      <c r="AN412" t="s">
        <v>51</v>
      </c>
      <c r="AO412" t="s">
        <v>51</v>
      </c>
      <c r="AP412" t="s">
        <v>51</v>
      </c>
      <c r="AQ412" t="s">
        <v>51</v>
      </c>
      <c r="AR412" t="s">
        <v>51</v>
      </c>
      <c r="AS412">
        <f t="shared" si="89"/>
        <v>4</v>
      </c>
      <c r="AT412">
        <f t="shared" si="90"/>
        <v>4</v>
      </c>
      <c r="AU412">
        <f t="shared" si="91"/>
        <v>4</v>
      </c>
      <c r="AV412">
        <f t="shared" si="92"/>
        <v>4</v>
      </c>
      <c r="AW412">
        <f t="shared" si="93"/>
        <v>4</v>
      </c>
      <c r="AX412">
        <f t="shared" si="94"/>
        <v>4</v>
      </c>
      <c r="AY412">
        <f t="shared" si="95"/>
        <v>4</v>
      </c>
      <c r="AZ412">
        <f t="shared" si="96"/>
        <v>4</v>
      </c>
      <c r="BA412">
        <f t="shared" si="97"/>
        <v>4</v>
      </c>
      <c r="BB412">
        <f t="shared" si="98"/>
        <v>9</v>
      </c>
      <c r="BC412">
        <f t="shared" si="99"/>
        <v>0</v>
      </c>
      <c r="BD412" t="str">
        <f t="shared" si="86"/>
        <v/>
      </c>
      <c r="BE412" t="str">
        <f t="shared" si="87"/>
        <v/>
      </c>
      <c r="BF412" t="str">
        <f t="shared" si="88"/>
        <v/>
      </c>
    </row>
    <row r="413" spans="1:58" hidden="1" x14ac:dyDescent="0.35">
      <c r="A413" t="s">
        <v>983</v>
      </c>
      <c r="B413" s="10" t="s">
        <v>984</v>
      </c>
      <c r="C413" t="s">
        <v>1985</v>
      </c>
      <c r="D413" t="s">
        <v>85</v>
      </c>
      <c r="E413">
        <v>304</v>
      </c>
      <c r="F413" t="s">
        <v>86</v>
      </c>
      <c r="G413">
        <v>13599</v>
      </c>
      <c r="H413">
        <v>304</v>
      </c>
      <c r="I413">
        <v>25</v>
      </c>
      <c r="J413" t="s">
        <v>51</v>
      </c>
      <c r="K413" t="s">
        <v>51</v>
      </c>
      <c r="L413" t="s">
        <v>51</v>
      </c>
      <c r="M413" t="s">
        <v>51</v>
      </c>
      <c r="N413" t="s">
        <v>51</v>
      </c>
      <c r="O413" t="s">
        <v>51</v>
      </c>
      <c r="P413" t="s">
        <v>51</v>
      </c>
      <c r="Q413" t="s">
        <v>51</v>
      </c>
      <c r="R413" t="s">
        <v>51</v>
      </c>
      <c r="S413" t="s">
        <v>51</v>
      </c>
      <c r="T413" t="s">
        <v>51</v>
      </c>
      <c r="U413" t="s">
        <v>51</v>
      </c>
      <c r="V413" t="s">
        <v>51</v>
      </c>
      <c r="W413" t="s">
        <v>51</v>
      </c>
      <c r="X413" t="s">
        <v>51</v>
      </c>
      <c r="Y413" t="s">
        <v>51</v>
      </c>
      <c r="Z413" t="s">
        <v>51</v>
      </c>
      <c r="AA413" t="s">
        <v>51</v>
      </c>
      <c r="AB413" t="s">
        <v>51</v>
      </c>
      <c r="AC413" t="s">
        <v>51</v>
      </c>
      <c r="AD413" t="s">
        <v>51</v>
      </c>
      <c r="AE413" t="s">
        <v>51</v>
      </c>
      <c r="AF413" t="s">
        <v>51</v>
      </c>
      <c r="AG413" t="s">
        <v>51</v>
      </c>
      <c r="AH413" t="s">
        <v>51</v>
      </c>
      <c r="AI413" t="s">
        <v>51</v>
      </c>
      <c r="AJ413" t="s">
        <v>51</v>
      </c>
      <c r="AK413" t="s">
        <v>51</v>
      </c>
      <c r="AL413" t="s">
        <v>51</v>
      </c>
      <c r="AM413" t="s">
        <v>51</v>
      </c>
      <c r="AN413" t="s">
        <v>51</v>
      </c>
      <c r="AO413" t="s">
        <v>51</v>
      </c>
      <c r="AP413" t="s">
        <v>51</v>
      </c>
      <c r="AQ413" t="s">
        <v>51</v>
      </c>
      <c r="AR413" t="s">
        <v>51</v>
      </c>
      <c r="AS413">
        <f t="shared" si="89"/>
        <v>4</v>
      </c>
      <c r="AT413">
        <f t="shared" si="90"/>
        <v>4</v>
      </c>
      <c r="AU413">
        <f t="shared" si="91"/>
        <v>4</v>
      </c>
      <c r="AV413">
        <f t="shared" si="92"/>
        <v>4</v>
      </c>
      <c r="AW413">
        <f t="shared" si="93"/>
        <v>4</v>
      </c>
      <c r="AX413">
        <f t="shared" si="94"/>
        <v>4</v>
      </c>
      <c r="AY413">
        <f t="shared" si="95"/>
        <v>4</v>
      </c>
      <c r="AZ413">
        <f t="shared" si="96"/>
        <v>4</v>
      </c>
      <c r="BA413">
        <f t="shared" si="97"/>
        <v>4</v>
      </c>
      <c r="BB413">
        <f t="shared" si="98"/>
        <v>9</v>
      </c>
      <c r="BC413">
        <f t="shared" si="99"/>
        <v>0</v>
      </c>
      <c r="BD413" t="str">
        <f t="shared" si="86"/>
        <v/>
      </c>
      <c r="BE413" t="str">
        <f t="shared" si="87"/>
        <v/>
      </c>
      <c r="BF413" t="str">
        <f t="shared" si="88"/>
        <v/>
      </c>
    </row>
    <row r="414" spans="1:58" hidden="1" x14ac:dyDescent="0.35">
      <c r="A414" t="s">
        <v>436</v>
      </c>
      <c r="B414" s="10" t="s">
        <v>437</v>
      </c>
      <c r="C414" t="s">
        <v>1986</v>
      </c>
      <c r="D414" t="s">
        <v>85</v>
      </c>
      <c r="E414">
        <v>337</v>
      </c>
      <c r="F414" t="s">
        <v>86</v>
      </c>
      <c r="G414">
        <v>13600</v>
      </c>
      <c r="H414">
        <v>337</v>
      </c>
      <c r="I414">
        <v>25</v>
      </c>
      <c r="J414" t="s">
        <v>51</v>
      </c>
      <c r="K414" t="s">
        <v>51</v>
      </c>
      <c r="L414" t="s">
        <v>51</v>
      </c>
      <c r="M414" t="s">
        <v>51</v>
      </c>
      <c r="N414" t="s">
        <v>51</v>
      </c>
      <c r="O414" t="s">
        <v>51</v>
      </c>
      <c r="P414" t="s">
        <v>51</v>
      </c>
      <c r="Q414" t="s">
        <v>51</v>
      </c>
      <c r="R414" t="s">
        <v>51</v>
      </c>
      <c r="S414" t="s">
        <v>51</v>
      </c>
      <c r="T414" t="s">
        <v>51</v>
      </c>
      <c r="U414" t="s">
        <v>51</v>
      </c>
      <c r="V414" t="s">
        <v>51</v>
      </c>
      <c r="W414" t="s">
        <v>51</v>
      </c>
      <c r="X414" t="s">
        <v>51</v>
      </c>
      <c r="Y414" t="s">
        <v>51</v>
      </c>
      <c r="Z414" t="s">
        <v>51</v>
      </c>
      <c r="AA414" t="s">
        <v>51</v>
      </c>
      <c r="AB414" t="s">
        <v>51</v>
      </c>
      <c r="AC414" t="s">
        <v>51</v>
      </c>
      <c r="AD414" t="s">
        <v>51</v>
      </c>
      <c r="AE414" t="s">
        <v>51</v>
      </c>
      <c r="AF414" t="s">
        <v>51</v>
      </c>
      <c r="AG414" t="s">
        <v>51</v>
      </c>
      <c r="AH414" t="s">
        <v>51</v>
      </c>
      <c r="AI414" t="s">
        <v>51</v>
      </c>
      <c r="AJ414" t="s">
        <v>51</v>
      </c>
      <c r="AK414" t="s">
        <v>51</v>
      </c>
      <c r="AL414" t="s">
        <v>51</v>
      </c>
      <c r="AM414" t="s">
        <v>51</v>
      </c>
      <c r="AN414" t="s">
        <v>51</v>
      </c>
      <c r="AO414" t="s">
        <v>51</v>
      </c>
      <c r="AP414" t="s">
        <v>51</v>
      </c>
      <c r="AQ414" t="s">
        <v>51</v>
      </c>
      <c r="AR414" t="s">
        <v>51</v>
      </c>
      <c r="AS414">
        <f t="shared" si="89"/>
        <v>4</v>
      </c>
      <c r="AT414">
        <f t="shared" si="90"/>
        <v>4</v>
      </c>
      <c r="AU414">
        <f t="shared" si="91"/>
        <v>4</v>
      </c>
      <c r="AV414">
        <f t="shared" si="92"/>
        <v>4</v>
      </c>
      <c r="AW414">
        <f t="shared" si="93"/>
        <v>4</v>
      </c>
      <c r="AX414">
        <f t="shared" si="94"/>
        <v>4</v>
      </c>
      <c r="AY414">
        <f t="shared" si="95"/>
        <v>4</v>
      </c>
      <c r="AZ414">
        <f t="shared" si="96"/>
        <v>4</v>
      </c>
      <c r="BA414">
        <f t="shared" si="97"/>
        <v>4</v>
      </c>
      <c r="BB414">
        <f t="shared" si="98"/>
        <v>9</v>
      </c>
      <c r="BC414">
        <f t="shared" si="99"/>
        <v>0</v>
      </c>
      <c r="BD414" t="str">
        <f t="shared" si="86"/>
        <v/>
      </c>
      <c r="BE414" t="str">
        <f t="shared" si="87"/>
        <v/>
      </c>
      <c r="BF414" t="str">
        <f t="shared" si="88"/>
        <v/>
      </c>
    </row>
    <row r="415" spans="1:58" x14ac:dyDescent="0.35">
      <c r="A415" t="s">
        <v>1170</v>
      </c>
      <c r="B415" s="10" t="s">
        <v>1171</v>
      </c>
      <c r="C415" t="s">
        <v>1987</v>
      </c>
      <c r="D415" t="s">
        <v>464</v>
      </c>
      <c r="E415">
        <v>284</v>
      </c>
      <c r="F415" t="s">
        <v>90</v>
      </c>
      <c r="G415">
        <v>13601</v>
      </c>
      <c r="H415">
        <v>284</v>
      </c>
      <c r="I415">
        <v>25</v>
      </c>
      <c r="J415" t="s">
        <v>51</v>
      </c>
      <c r="K415" t="s">
        <v>51</v>
      </c>
      <c r="L415" t="s">
        <v>51</v>
      </c>
      <c r="M415" t="s">
        <v>51</v>
      </c>
      <c r="N415" t="s">
        <v>51</v>
      </c>
      <c r="O415" t="s">
        <v>51</v>
      </c>
      <c r="P415" t="s">
        <v>51</v>
      </c>
      <c r="Q415" t="s">
        <v>51</v>
      </c>
      <c r="R415" t="s">
        <v>51</v>
      </c>
      <c r="S415" t="s">
        <v>51</v>
      </c>
      <c r="T415" t="s">
        <v>51</v>
      </c>
      <c r="U415" t="s">
        <v>51</v>
      </c>
      <c r="V415" t="s">
        <v>157</v>
      </c>
      <c r="W415" t="s">
        <v>1988</v>
      </c>
      <c r="X415" t="s">
        <v>1989</v>
      </c>
      <c r="Y415" t="s">
        <v>1990</v>
      </c>
      <c r="Z415" t="s">
        <v>126</v>
      </c>
      <c r="AA415" t="s">
        <v>126</v>
      </c>
      <c r="AB415" t="s">
        <v>126</v>
      </c>
      <c r="AC415" t="s">
        <v>126</v>
      </c>
      <c r="AD415" t="s">
        <v>1991</v>
      </c>
      <c r="AE415" t="s">
        <v>1992</v>
      </c>
      <c r="AF415" t="s">
        <v>1993</v>
      </c>
      <c r="AG415" t="s">
        <v>1994</v>
      </c>
      <c r="AH415">
        <v>0</v>
      </c>
      <c r="AI415">
        <v>5</v>
      </c>
      <c r="AJ415">
        <v>0</v>
      </c>
      <c r="AK415" t="s">
        <v>51</v>
      </c>
      <c r="AL415" t="s">
        <v>51</v>
      </c>
      <c r="AM415" t="s">
        <v>1995</v>
      </c>
      <c r="AN415" t="s">
        <v>126</v>
      </c>
      <c r="AO415" t="s">
        <v>1996</v>
      </c>
      <c r="AP415">
        <v>1</v>
      </c>
      <c r="AQ415" t="s">
        <v>1997</v>
      </c>
      <c r="AR415" t="s">
        <v>83</v>
      </c>
      <c r="AS415">
        <f t="shared" si="89"/>
        <v>2</v>
      </c>
      <c r="AT415">
        <f t="shared" si="90"/>
        <v>140</v>
      </c>
      <c r="AU415">
        <f t="shared" si="91"/>
        <v>83</v>
      </c>
      <c r="AV415">
        <f t="shared" si="92"/>
        <v>140</v>
      </c>
      <c r="AW415">
        <f t="shared" si="93"/>
        <v>2</v>
      </c>
      <c r="AX415">
        <f t="shared" si="94"/>
        <v>2</v>
      </c>
      <c r="AY415">
        <f t="shared" si="95"/>
        <v>2</v>
      </c>
      <c r="AZ415">
        <f t="shared" si="96"/>
        <v>2</v>
      </c>
      <c r="BA415">
        <f t="shared" si="97"/>
        <v>173</v>
      </c>
      <c r="BB415">
        <f t="shared" si="98"/>
        <v>0</v>
      </c>
      <c r="BC415">
        <f t="shared" si="99"/>
        <v>5</v>
      </c>
      <c r="BD415">
        <f t="shared" si="86"/>
        <v>0</v>
      </c>
      <c r="BE415">
        <f t="shared" si="87"/>
        <v>5</v>
      </c>
      <c r="BF415">
        <f t="shared" si="88"/>
        <v>0</v>
      </c>
    </row>
    <row r="416" spans="1:58" hidden="1" x14ac:dyDescent="0.35">
      <c r="A416" t="s">
        <v>349</v>
      </c>
      <c r="B416" s="10" t="s">
        <v>350</v>
      </c>
      <c r="C416" t="s">
        <v>1998</v>
      </c>
      <c r="D416" t="s">
        <v>85</v>
      </c>
      <c r="E416">
        <v>403</v>
      </c>
      <c r="F416" t="s">
        <v>86</v>
      </c>
      <c r="G416">
        <v>13602</v>
      </c>
      <c r="H416">
        <v>403</v>
      </c>
      <c r="I416">
        <v>25</v>
      </c>
      <c r="J416" t="s">
        <v>51</v>
      </c>
      <c r="K416" t="s">
        <v>51</v>
      </c>
      <c r="L416" t="s">
        <v>51</v>
      </c>
      <c r="M416" t="s">
        <v>51</v>
      </c>
      <c r="N416" t="s">
        <v>51</v>
      </c>
      <c r="O416" t="s">
        <v>51</v>
      </c>
      <c r="P416" t="s">
        <v>51</v>
      </c>
      <c r="Q416" t="s">
        <v>51</v>
      </c>
      <c r="R416" t="s">
        <v>51</v>
      </c>
      <c r="S416" t="s">
        <v>51</v>
      </c>
      <c r="T416" t="s">
        <v>51</v>
      </c>
      <c r="U416" t="s">
        <v>51</v>
      </c>
      <c r="V416" t="s">
        <v>51</v>
      </c>
      <c r="W416" t="s">
        <v>51</v>
      </c>
      <c r="X416" t="s">
        <v>51</v>
      </c>
      <c r="Y416" t="s">
        <v>51</v>
      </c>
      <c r="Z416" t="s">
        <v>51</v>
      </c>
      <c r="AA416" t="s">
        <v>51</v>
      </c>
      <c r="AB416" t="s">
        <v>51</v>
      </c>
      <c r="AC416" t="s">
        <v>51</v>
      </c>
      <c r="AD416" t="s">
        <v>51</v>
      </c>
      <c r="AE416" t="s">
        <v>51</v>
      </c>
      <c r="AF416" t="s">
        <v>51</v>
      </c>
      <c r="AG416" t="s">
        <v>51</v>
      </c>
      <c r="AH416" t="s">
        <v>51</v>
      </c>
      <c r="AI416" t="s">
        <v>51</v>
      </c>
      <c r="AJ416" t="s">
        <v>51</v>
      </c>
      <c r="AK416" t="s">
        <v>51</v>
      </c>
      <c r="AL416" t="s">
        <v>51</v>
      </c>
      <c r="AM416" t="s">
        <v>51</v>
      </c>
      <c r="AN416" t="s">
        <v>51</v>
      </c>
      <c r="AO416" t="s">
        <v>51</v>
      </c>
      <c r="AP416" t="s">
        <v>51</v>
      </c>
      <c r="AQ416" t="s">
        <v>51</v>
      </c>
      <c r="AR416" t="s">
        <v>51</v>
      </c>
      <c r="AS416">
        <f t="shared" si="89"/>
        <v>4</v>
      </c>
      <c r="AT416">
        <f t="shared" si="90"/>
        <v>4</v>
      </c>
      <c r="AU416">
        <f t="shared" si="91"/>
        <v>4</v>
      </c>
      <c r="AV416">
        <f t="shared" si="92"/>
        <v>4</v>
      </c>
      <c r="AW416">
        <f t="shared" si="93"/>
        <v>4</v>
      </c>
      <c r="AX416">
        <f t="shared" si="94"/>
        <v>4</v>
      </c>
      <c r="AY416">
        <f t="shared" si="95"/>
        <v>4</v>
      </c>
      <c r="AZ416">
        <f t="shared" si="96"/>
        <v>4</v>
      </c>
      <c r="BA416">
        <f t="shared" si="97"/>
        <v>4</v>
      </c>
      <c r="BB416">
        <f t="shared" si="98"/>
        <v>9</v>
      </c>
      <c r="BC416">
        <f t="shared" si="99"/>
        <v>0</v>
      </c>
      <c r="BD416" t="str">
        <f t="shared" si="86"/>
        <v/>
      </c>
      <c r="BE416" t="str">
        <f t="shared" si="87"/>
        <v/>
      </c>
      <c r="BF416" t="str">
        <f t="shared" si="88"/>
        <v/>
      </c>
    </row>
    <row r="417" spans="1:58" hidden="1" x14ac:dyDescent="0.35">
      <c r="A417" t="s">
        <v>436</v>
      </c>
      <c r="B417" s="10" t="s">
        <v>437</v>
      </c>
      <c r="C417" t="s">
        <v>1999</v>
      </c>
      <c r="D417" t="s">
        <v>85</v>
      </c>
      <c r="E417">
        <v>951</v>
      </c>
      <c r="F417" t="s">
        <v>86</v>
      </c>
      <c r="G417">
        <v>13603</v>
      </c>
      <c r="H417">
        <v>951</v>
      </c>
      <c r="I417">
        <v>25</v>
      </c>
      <c r="J417" t="s">
        <v>51</v>
      </c>
      <c r="K417" t="s">
        <v>51</v>
      </c>
      <c r="L417" t="s">
        <v>51</v>
      </c>
      <c r="M417" t="s">
        <v>51</v>
      </c>
      <c r="N417" t="s">
        <v>51</v>
      </c>
      <c r="O417" t="s">
        <v>51</v>
      </c>
      <c r="P417" t="s">
        <v>51</v>
      </c>
      <c r="Q417" t="s">
        <v>51</v>
      </c>
      <c r="R417" t="s">
        <v>51</v>
      </c>
      <c r="S417" t="s">
        <v>51</v>
      </c>
      <c r="T417" t="s">
        <v>51</v>
      </c>
      <c r="U417" t="s">
        <v>51</v>
      </c>
      <c r="V417" t="s">
        <v>51</v>
      </c>
      <c r="W417" t="s">
        <v>51</v>
      </c>
      <c r="X417" t="s">
        <v>51</v>
      </c>
      <c r="Y417" t="s">
        <v>51</v>
      </c>
      <c r="Z417" t="s">
        <v>51</v>
      </c>
      <c r="AA417" t="s">
        <v>51</v>
      </c>
      <c r="AB417" t="s">
        <v>51</v>
      </c>
      <c r="AC417" t="s">
        <v>51</v>
      </c>
      <c r="AD417" t="s">
        <v>51</v>
      </c>
      <c r="AE417" t="s">
        <v>51</v>
      </c>
      <c r="AF417" t="s">
        <v>51</v>
      </c>
      <c r="AG417" t="s">
        <v>51</v>
      </c>
      <c r="AH417" t="s">
        <v>51</v>
      </c>
      <c r="AI417" t="s">
        <v>51</v>
      </c>
      <c r="AJ417" t="s">
        <v>51</v>
      </c>
      <c r="AK417" t="s">
        <v>51</v>
      </c>
      <c r="AL417" t="s">
        <v>51</v>
      </c>
      <c r="AM417" t="s">
        <v>51</v>
      </c>
      <c r="AN417" t="s">
        <v>51</v>
      </c>
      <c r="AO417" t="s">
        <v>51</v>
      </c>
      <c r="AP417" t="s">
        <v>51</v>
      </c>
      <c r="AQ417" t="s">
        <v>51</v>
      </c>
      <c r="AR417" t="s">
        <v>51</v>
      </c>
      <c r="AS417">
        <f t="shared" si="89"/>
        <v>4</v>
      </c>
      <c r="AT417">
        <f t="shared" si="90"/>
        <v>4</v>
      </c>
      <c r="AU417">
        <f t="shared" si="91"/>
        <v>4</v>
      </c>
      <c r="AV417">
        <f t="shared" si="92"/>
        <v>4</v>
      </c>
      <c r="AW417">
        <f t="shared" si="93"/>
        <v>4</v>
      </c>
      <c r="AX417">
        <f t="shared" si="94"/>
        <v>4</v>
      </c>
      <c r="AY417">
        <f t="shared" si="95"/>
        <v>4</v>
      </c>
      <c r="AZ417">
        <f t="shared" si="96"/>
        <v>4</v>
      </c>
      <c r="BA417">
        <f t="shared" si="97"/>
        <v>4</v>
      </c>
      <c r="BB417">
        <f t="shared" si="98"/>
        <v>9</v>
      </c>
      <c r="BC417">
        <f t="shared" si="99"/>
        <v>0</v>
      </c>
      <c r="BD417" t="str">
        <f t="shared" si="86"/>
        <v/>
      </c>
      <c r="BE417" t="str">
        <f t="shared" si="87"/>
        <v/>
      </c>
      <c r="BF417" t="str">
        <f t="shared" si="88"/>
        <v/>
      </c>
    </row>
    <row r="418" spans="1:58" hidden="1" x14ac:dyDescent="0.35">
      <c r="A418" t="s">
        <v>412</v>
      </c>
      <c r="B418" s="10" t="s">
        <v>413</v>
      </c>
      <c r="C418" t="s">
        <v>2000</v>
      </c>
      <c r="D418" t="s">
        <v>501</v>
      </c>
      <c r="E418">
        <v>1057</v>
      </c>
      <c r="F418" t="s">
        <v>86</v>
      </c>
      <c r="G418">
        <v>13604</v>
      </c>
      <c r="H418">
        <v>1057</v>
      </c>
      <c r="I418">
        <v>25</v>
      </c>
      <c r="J418" t="s">
        <v>51</v>
      </c>
      <c r="K418" t="s">
        <v>51</v>
      </c>
      <c r="L418" t="s">
        <v>51</v>
      </c>
      <c r="M418" t="s">
        <v>51</v>
      </c>
      <c r="N418" t="s">
        <v>51</v>
      </c>
      <c r="O418" t="s">
        <v>51</v>
      </c>
      <c r="P418" t="s">
        <v>51</v>
      </c>
      <c r="Q418" t="s">
        <v>51</v>
      </c>
      <c r="R418" t="s">
        <v>51</v>
      </c>
      <c r="S418" t="s">
        <v>51</v>
      </c>
      <c r="T418" t="s">
        <v>51</v>
      </c>
      <c r="U418" t="s">
        <v>51</v>
      </c>
      <c r="V418" t="s">
        <v>51</v>
      </c>
      <c r="W418" t="s">
        <v>51</v>
      </c>
      <c r="X418" t="s">
        <v>51</v>
      </c>
      <c r="Y418" t="s">
        <v>51</v>
      </c>
      <c r="Z418" t="s">
        <v>51</v>
      </c>
      <c r="AA418" t="s">
        <v>51</v>
      </c>
      <c r="AB418" t="s">
        <v>51</v>
      </c>
      <c r="AC418" t="s">
        <v>51</v>
      </c>
      <c r="AD418" t="s">
        <v>51</v>
      </c>
      <c r="AE418" t="s">
        <v>51</v>
      </c>
      <c r="AF418" t="s">
        <v>51</v>
      </c>
      <c r="AG418" t="s">
        <v>51</v>
      </c>
      <c r="AH418" t="s">
        <v>51</v>
      </c>
      <c r="AI418" t="s">
        <v>51</v>
      </c>
      <c r="AJ418" t="s">
        <v>51</v>
      </c>
      <c r="AK418" t="s">
        <v>51</v>
      </c>
      <c r="AL418" t="s">
        <v>51</v>
      </c>
      <c r="AM418" t="s">
        <v>51</v>
      </c>
      <c r="AN418" t="s">
        <v>51</v>
      </c>
      <c r="AO418" t="s">
        <v>51</v>
      </c>
      <c r="AP418" t="s">
        <v>51</v>
      </c>
      <c r="AQ418" t="s">
        <v>51</v>
      </c>
      <c r="AR418" t="s">
        <v>51</v>
      </c>
      <c r="AS418">
        <f t="shared" si="89"/>
        <v>4</v>
      </c>
      <c r="AT418">
        <f t="shared" si="90"/>
        <v>4</v>
      </c>
      <c r="AU418">
        <f t="shared" si="91"/>
        <v>4</v>
      </c>
      <c r="AV418">
        <f t="shared" si="92"/>
        <v>4</v>
      </c>
      <c r="AW418">
        <f t="shared" si="93"/>
        <v>4</v>
      </c>
      <c r="AX418">
        <f t="shared" si="94"/>
        <v>4</v>
      </c>
      <c r="AY418">
        <f t="shared" si="95"/>
        <v>4</v>
      </c>
      <c r="AZ418">
        <f t="shared" si="96"/>
        <v>4</v>
      </c>
      <c r="BA418">
        <f t="shared" si="97"/>
        <v>4</v>
      </c>
      <c r="BB418">
        <f t="shared" si="98"/>
        <v>9</v>
      </c>
      <c r="BC418">
        <f t="shared" si="99"/>
        <v>0</v>
      </c>
      <c r="BD418" t="str">
        <f t="shared" si="86"/>
        <v/>
      </c>
      <c r="BE418" t="str">
        <f t="shared" si="87"/>
        <v/>
      </c>
      <c r="BF418" t="str">
        <f t="shared" si="88"/>
        <v/>
      </c>
    </row>
    <row r="419" spans="1:58" hidden="1" x14ac:dyDescent="0.35">
      <c r="A419" t="s">
        <v>1372</v>
      </c>
      <c r="B419" s="10" t="s">
        <v>1373</v>
      </c>
      <c r="C419" t="s">
        <v>2001</v>
      </c>
      <c r="D419" t="s">
        <v>85</v>
      </c>
      <c r="E419">
        <v>479</v>
      </c>
      <c r="F419" t="s">
        <v>86</v>
      </c>
      <c r="G419">
        <v>13605</v>
      </c>
      <c r="H419">
        <v>479</v>
      </c>
      <c r="I419">
        <v>25</v>
      </c>
      <c r="J419" t="s">
        <v>51</v>
      </c>
      <c r="K419" t="s">
        <v>51</v>
      </c>
      <c r="L419" t="s">
        <v>51</v>
      </c>
      <c r="M419" t="s">
        <v>51</v>
      </c>
      <c r="N419" t="s">
        <v>51</v>
      </c>
      <c r="O419" t="s">
        <v>51</v>
      </c>
      <c r="P419" t="s">
        <v>51</v>
      </c>
      <c r="Q419" t="s">
        <v>51</v>
      </c>
      <c r="R419" t="s">
        <v>51</v>
      </c>
      <c r="S419" t="s">
        <v>51</v>
      </c>
      <c r="T419" t="s">
        <v>51</v>
      </c>
      <c r="U419" t="s">
        <v>51</v>
      </c>
      <c r="V419" t="s">
        <v>51</v>
      </c>
      <c r="W419" t="s">
        <v>51</v>
      </c>
      <c r="X419" t="s">
        <v>51</v>
      </c>
      <c r="Y419" t="s">
        <v>51</v>
      </c>
      <c r="Z419" t="s">
        <v>51</v>
      </c>
      <c r="AA419" t="s">
        <v>51</v>
      </c>
      <c r="AB419" t="s">
        <v>51</v>
      </c>
      <c r="AC419" t="s">
        <v>51</v>
      </c>
      <c r="AD419" t="s">
        <v>51</v>
      </c>
      <c r="AE419" t="s">
        <v>51</v>
      </c>
      <c r="AF419" t="s">
        <v>51</v>
      </c>
      <c r="AG419" t="s">
        <v>51</v>
      </c>
      <c r="AH419" t="s">
        <v>51</v>
      </c>
      <c r="AI419" t="s">
        <v>51</v>
      </c>
      <c r="AJ419" t="s">
        <v>51</v>
      </c>
      <c r="AK419" t="s">
        <v>51</v>
      </c>
      <c r="AL419" t="s">
        <v>51</v>
      </c>
      <c r="AM419" t="s">
        <v>51</v>
      </c>
      <c r="AN419" t="s">
        <v>51</v>
      </c>
      <c r="AO419" t="s">
        <v>51</v>
      </c>
      <c r="AP419" t="s">
        <v>51</v>
      </c>
      <c r="AQ419" t="s">
        <v>51</v>
      </c>
      <c r="AR419" t="s">
        <v>51</v>
      </c>
      <c r="AS419">
        <f t="shared" si="89"/>
        <v>4</v>
      </c>
      <c r="AT419">
        <f t="shared" si="90"/>
        <v>4</v>
      </c>
      <c r="AU419">
        <f t="shared" si="91"/>
        <v>4</v>
      </c>
      <c r="AV419">
        <f t="shared" si="92"/>
        <v>4</v>
      </c>
      <c r="AW419">
        <f t="shared" si="93"/>
        <v>4</v>
      </c>
      <c r="AX419">
        <f t="shared" si="94"/>
        <v>4</v>
      </c>
      <c r="AY419">
        <f t="shared" si="95"/>
        <v>4</v>
      </c>
      <c r="AZ419">
        <f t="shared" si="96"/>
        <v>4</v>
      </c>
      <c r="BA419">
        <f t="shared" si="97"/>
        <v>4</v>
      </c>
      <c r="BB419">
        <f t="shared" si="98"/>
        <v>9</v>
      </c>
      <c r="BC419">
        <f t="shared" si="99"/>
        <v>0</v>
      </c>
      <c r="BD419" t="str">
        <f t="shared" si="86"/>
        <v/>
      </c>
      <c r="BE419" t="str">
        <f t="shared" si="87"/>
        <v/>
      </c>
      <c r="BF419" t="str">
        <f t="shared" si="88"/>
        <v/>
      </c>
    </row>
    <row r="420" spans="1:58" hidden="1" x14ac:dyDescent="0.35">
      <c r="A420" t="s">
        <v>528</v>
      </c>
      <c r="B420" s="10" t="s">
        <v>529</v>
      </c>
      <c r="C420" t="s">
        <v>2002</v>
      </c>
      <c r="D420" t="s">
        <v>501</v>
      </c>
      <c r="E420">
        <v>984</v>
      </c>
      <c r="F420" t="s">
        <v>502</v>
      </c>
      <c r="G420">
        <v>13607</v>
      </c>
      <c r="H420">
        <v>984</v>
      </c>
      <c r="I420">
        <v>25</v>
      </c>
      <c r="J420" t="s">
        <v>51</v>
      </c>
      <c r="K420" t="s">
        <v>51</v>
      </c>
      <c r="L420" t="s">
        <v>51</v>
      </c>
      <c r="M420" t="s">
        <v>51</v>
      </c>
      <c r="N420" t="s">
        <v>51</v>
      </c>
      <c r="O420" t="s">
        <v>51</v>
      </c>
      <c r="P420" t="s">
        <v>51</v>
      </c>
      <c r="Q420" t="s">
        <v>51</v>
      </c>
      <c r="R420" t="s">
        <v>51</v>
      </c>
      <c r="S420" t="s">
        <v>51</v>
      </c>
      <c r="T420" t="s">
        <v>51</v>
      </c>
      <c r="U420" t="s">
        <v>51</v>
      </c>
      <c r="V420" t="s">
        <v>51</v>
      </c>
      <c r="W420" t="s">
        <v>51</v>
      </c>
      <c r="X420" t="s">
        <v>51</v>
      </c>
      <c r="Y420" t="s">
        <v>51</v>
      </c>
      <c r="Z420" t="s">
        <v>51</v>
      </c>
      <c r="AA420" t="s">
        <v>51</v>
      </c>
      <c r="AB420" t="s">
        <v>51</v>
      </c>
      <c r="AC420" t="s">
        <v>51</v>
      </c>
      <c r="AD420" t="s">
        <v>51</v>
      </c>
      <c r="AE420" t="s">
        <v>51</v>
      </c>
      <c r="AF420" t="s">
        <v>51</v>
      </c>
      <c r="AG420" t="s">
        <v>51</v>
      </c>
      <c r="AH420" t="s">
        <v>51</v>
      </c>
      <c r="AI420" t="s">
        <v>51</v>
      </c>
      <c r="AJ420" t="s">
        <v>51</v>
      </c>
      <c r="AK420" t="s">
        <v>51</v>
      </c>
      <c r="AL420" t="s">
        <v>51</v>
      </c>
      <c r="AM420" t="s">
        <v>51</v>
      </c>
      <c r="AN420" t="s">
        <v>51</v>
      </c>
      <c r="AO420" t="s">
        <v>51</v>
      </c>
      <c r="AP420" t="s">
        <v>51</v>
      </c>
      <c r="AQ420" t="s">
        <v>51</v>
      </c>
      <c r="AR420" t="s">
        <v>51</v>
      </c>
      <c r="AS420">
        <f t="shared" si="89"/>
        <v>4</v>
      </c>
      <c r="AT420">
        <f t="shared" si="90"/>
        <v>4</v>
      </c>
      <c r="AU420">
        <f t="shared" si="91"/>
        <v>4</v>
      </c>
      <c r="AV420">
        <f t="shared" si="92"/>
        <v>4</v>
      </c>
      <c r="AW420">
        <f t="shared" si="93"/>
        <v>4</v>
      </c>
      <c r="AX420">
        <f t="shared" si="94"/>
        <v>4</v>
      </c>
      <c r="AY420">
        <f t="shared" si="95"/>
        <v>4</v>
      </c>
      <c r="AZ420">
        <f t="shared" si="96"/>
        <v>4</v>
      </c>
      <c r="BA420">
        <f t="shared" si="97"/>
        <v>4</v>
      </c>
      <c r="BB420">
        <f t="shared" si="98"/>
        <v>9</v>
      </c>
      <c r="BC420">
        <f t="shared" si="99"/>
        <v>0</v>
      </c>
      <c r="BD420" t="str">
        <f t="shared" si="86"/>
        <v/>
      </c>
      <c r="BE420" t="str">
        <f t="shared" si="87"/>
        <v/>
      </c>
      <c r="BF420" t="str">
        <f t="shared" si="88"/>
        <v/>
      </c>
    </row>
    <row r="421" spans="1:58" hidden="1" x14ac:dyDescent="0.35">
      <c r="A421" t="s">
        <v>184</v>
      </c>
      <c r="B421" s="10" t="s">
        <v>185</v>
      </c>
      <c r="C421" t="s">
        <v>2003</v>
      </c>
      <c r="D421" t="s">
        <v>464</v>
      </c>
      <c r="E421">
        <v>217</v>
      </c>
      <c r="F421" t="s">
        <v>86</v>
      </c>
      <c r="G421">
        <v>13608</v>
      </c>
      <c r="H421">
        <v>217</v>
      </c>
      <c r="I421">
        <v>25</v>
      </c>
      <c r="J421" t="s">
        <v>51</v>
      </c>
      <c r="K421" t="s">
        <v>51</v>
      </c>
      <c r="L421" t="s">
        <v>51</v>
      </c>
      <c r="M421" t="s">
        <v>51</v>
      </c>
      <c r="N421" t="s">
        <v>51</v>
      </c>
      <c r="O421" t="s">
        <v>51</v>
      </c>
      <c r="P421" t="s">
        <v>51</v>
      </c>
      <c r="Q421" t="s">
        <v>51</v>
      </c>
      <c r="R421" t="s">
        <v>51</v>
      </c>
      <c r="S421" t="s">
        <v>51</v>
      </c>
      <c r="T421" t="s">
        <v>51</v>
      </c>
      <c r="U421" t="s">
        <v>51</v>
      </c>
      <c r="V421" t="s">
        <v>51</v>
      </c>
      <c r="W421" t="s">
        <v>51</v>
      </c>
      <c r="X421" t="s">
        <v>51</v>
      </c>
      <c r="Y421" t="s">
        <v>51</v>
      </c>
      <c r="Z421" t="s">
        <v>51</v>
      </c>
      <c r="AA421" t="s">
        <v>51</v>
      </c>
      <c r="AB421" t="s">
        <v>51</v>
      </c>
      <c r="AC421" t="s">
        <v>51</v>
      </c>
      <c r="AD421" t="s">
        <v>51</v>
      </c>
      <c r="AE421" t="s">
        <v>51</v>
      </c>
      <c r="AF421" t="s">
        <v>51</v>
      </c>
      <c r="AG421" t="s">
        <v>51</v>
      </c>
      <c r="AH421" t="s">
        <v>51</v>
      </c>
      <c r="AI421" t="s">
        <v>51</v>
      </c>
      <c r="AJ421" t="s">
        <v>51</v>
      </c>
      <c r="AK421" t="s">
        <v>51</v>
      </c>
      <c r="AL421" t="s">
        <v>51</v>
      </c>
      <c r="AM421" t="s">
        <v>51</v>
      </c>
      <c r="AN421" t="s">
        <v>51</v>
      </c>
      <c r="AO421" t="s">
        <v>51</v>
      </c>
      <c r="AP421" t="s">
        <v>51</v>
      </c>
      <c r="AQ421" t="s">
        <v>51</v>
      </c>
      <c r="AR421" t="s">
        <v>51</v>
      </c>
      <c r="AS421">
        <f t="shared" si="89"/>
        <v>4</v>
      </c>
      <c r="AT421">
        <f t="shared" si="90"/>
        <v>4</v>
      </c>
      <c r="AU421">
        <f t="shared" si="91"/>
        <v>4</v>
      </c>
      <c r="AV421">
        <f t="shared" si="92"/>
        <v>4</v>
      </c>
      <c r="AW421">
        <f t="shared" si="93"/>
        <v>4</v>
      </c>
      <c r="AX421">
        <f t="shared" si="94"/>
        <v>4</v>
      </c>
      <c r="AY421">
        <f t="shared" si="95"/>
        <v>4</v>
      </c>
      <c r="AZ421">
        <f t="shared" si="96"/>
        <v>4</v>
      </c>
      <c r="BA421">
        <f t="shared" si="97"/>
        <v>4</v>
      </c>
      <c r="BB421">
        <f t="shared" si="98"/>
        <v>9</v>
      </c>
      <c r="BC421">
        <f t="shared" si="99"/>
        <v>0</v>
      </c>
      <c r="BD421" t="str">
        <f t="shared" si="86"/>
        <v/>
      </c>
      <c r="BE421" t="str">
        <f t="shared" si="87"/>
        <v/>
      </c>
      <c r="BF421" t="str">
        <f t="shared" si="88"/>
        <v/>
      </c>
    </row>
    <row r="422" spans="1:58" hidden="1" x14ac:dyDescent="0.35">
      <c r="A422" t="s">
        <v>1182</v>
      </c>
      <c r="B422" s="10" t="s">
        <v>1183</v>
      </c>
      <c r="C422" t="s">
        <v>2004</v>
      </c>
      <c r="D422" t="s">
        <v>501</v>
      </c>
      <c r="E422">
        <v>741</v>
      </c>
      <c r="F422" t="s">
        <v>502</v>
      </c>
      <c r="G422">
        <v>13609</v>
      </c>
      <c r="H422">
        <v>741</v>
      </c>
      <c r="I422">
        <v>25</v>
      </c>
      <c r="J422" t="s">
        <v>51</v>
      </c>
      <c r="K422" t="s">
        <v>51</v>
      </c>
      <c r="L422" t="s">
        <v>51</v>
      </c>
      <c r="M422" t="s">
        <v>51</v>
      </c>
      <c r="N422" t="s">
        <v>51</v>
      </c>
      <c r="O422" t="s">
        <v>51</v>
      </c>
      <c r="P422" t="s">
        <v>51</v>
      </c>
      <c r="Q422" t="s">
        <v>51</v>
      </c>
      <c r="R422" t="s">
        <v>51</v>
      </c>
      <c r="S422" t="s">
        <v>51</v>
      </c>
      <c r="T422" t="s">
        <v>51</v>
      </c>
      <c r="U422" t="s">
        <v>51</v>
      </c>
      <c r="V422" t="s">
        <v>51</v>
      </c>
      <c r="W422" t="s">
        <v>51</v>
      </c>
      <c r="X422" t="s">
        <v>51</v>
      </c>
      <c r="Y422" t="s">
        <v>51</v>
      </c>
      <c r="Z422" t="s">
        <v>51</v>
      </c>
      <c r="AA422" t="s">
        <v>51</v>
      </c>
      <c r="AB422" t="s">
        <v>51</v>
      </c>
      <c r="AC422" t="s">
        <v>51</v>
      </c>
      <c r="AD422" t="s">
        <v>51</v>
      </c>
      <c r="AE422" t="s">
        <v>51</v>
      </c>
      <c r="AF422" t="s">
        <v>51</v>
      </c>
      <c r="AG422" t="s">
        <v>51</v>
      </c>
      <c r="AH422" t="s">
        <v>51</v>
      </c>
      <c r="AI422" t="s">
        <v>51</v>
      </c>
      <c r="AJ422" t="s">
        <v>51</v>
      </c>
      <c r="AK422" t="s">
        <v>51</v>
      </c>
      <c r="AL422" t="s">
        <v>51</v>
      </c>
      <c r="AM422" t="s">
        <v>51</v>
      </c>
      <c r="AN422" t="s">
        <v>51</v>
      </c>
      <c r="AO422" t="s">
        <v>51</v>
      </c>
      <c r="AP422" t="s">
        <v>51</v>
      </c>
      <c r="AQ422" t="s">
        <v>51</v>
      </c>
      <c r="AR422" t="s">
        <v>51</v>
      </c>
      <c r="AS422">
        <f t="shared" si="89"/>
        <v>4</v>
      </c>
      <c r="AT422">
        <f t="shared" si="90"/>
        <v>4</v>
      </c>
      <c r="AU422">
        <f t="shared" si="91"/>
        <v>4</v>
      </c>
      <c r="AV422">
        <f t="shared" si="92"/>
        <v>4</v>
      </c>
      <c r="AW422">
        <f t="shared" si="93"/>
        <v>4</v>
      </c>
      <c r="AX422">
        <f t="shared" si="94"/>
        <v>4</v>
      </c>
      <c r="AY422">
        <f t="shared" si="95"/>
        <v>4</v>
      </c>
      <c r="AZ422">
        <f t="shared" si="96"/>
        <v>4</v>
      </c>
      <c r="BA422">
        <f t="shared" si="97"/>
        <v>4</v>
      </c>
      <c r="BB422">
        <f t="shared" si="98"/>
        <v>9</v>
      </c>
      <c r="BC422">
        <f t="shared" si="99"/>
        <v>0</v>
      </c>
      <c r="BD422" t="str">
        <f t="shared" si="86"/>
        <v/>
      </c>
      <c r="BE422" t="str">
        <f t="shared" si="87"/>
        <v/>
      </c>
      <c r="BF422" t="str">
        <f t="shared" si="88"/>
        <v/>
      </c>
    </row>
    <row r="423" spans="1:58" hidden="1" x14ac:dyDescent="0.35">
      <c r="A423" t="s">
        <v>349</v>
      </c>
      <c r="B423" s="10" t="s">
        <v>350</v>
      </c>
      <c r="C423" t="s">
        <v>2005</v>
      </c>
      <c r="D423" t="s">
        <v>501</v>
      </c>
      <c r="E423">
        <v>567</v>
      </c>
      <c r="F423" t="s">
        <v>502</v>
      </c>
      <c r="G423">
        <v>13610</v>
      </c>
      <c r="H423">
        <v>567</v>
      </c>
      <c r="I423">
        <v>25</v>
      </c>
      <c r="J423" t="s">
        <v>51</v>
      </c>
      <c r="K423" t="s">
        <v>51</v>
      </c>
      <c r="L423" t="s">
        <v>51</v>
      </c>
      <c r="M423" t="s">
        <v>51</v>
      </c>
      <c r="N423" t="s">
        <v>51</v>
      </c>
      <c r="O423" t="s">
        <v>51</v>
      </c>
      <c r="P423" t="s">
        <v>51</v>
      </c>
      <c r="Q423" t="s">
        <v>51</v>
      </c>
      <c r="R423" t="s">
        <v>51</v>
      </c>
      <c r="S423" t="s">
        <v>51</v>
      </c>
      <c r="T423" t="s">
        <v>51</v>
      </c>
      <c r="U423" t="s">
        <v>51</v>
      </c>
      <c r="V423" t="s">
        <v>51</v>
      </c>
      <c r="W423" t="s">
        <v>51</v>
      </c>
      <c r="X423" t="s">
        <v>51</v>
      </c>
      <c r="Y423" t="s">
        <v>51</v>
      </c>
      <c r="Z423" t="s">
        <v>51</v>
      </c>
      <c r="AA423" t="s">
        <v>51</v>
      </c>
      <c r="AB423" t="s">
        <v>51</v>
      </c>
      <c r="AC423" t="s">
        <v>51</v>
      </c>
      <c r="AD423" t="s">
        <v>51</v>
      </c>
      <c r="AE423" t="s">
        <v>51</v>
      </c>
      <c r="AF423" t="s">
        <v>51</v>
      </c>
      <c r="AG423" t="s">
        <v>51</v>
      </c>
      <c r="AH423" t="s">
        <v>51</v>
      </c>
      <c r="AI423" t="s">
        <v>51</v>
      </c>
      <c r="AJ423" t="s">
        <v>51</v>
      </c>
      <c r="AK423" t="s">
        <v>51</v>
      </c>
      <c r="AL423" t="s">
        <v>51</v>
      </c>
      <c r="AM423" t="s">
        <v>51</v>
      </c>
      <c r="AN423" t="s">
        <v>51</v>
      </c>
      <c r="AO423" t="s">
        <v>51</v>
      </c>
      <c r="AP423" t="s">
        <v>51</v>
      </c>
      <c r="AQ423" t="s">
        <v>51</v>
      </c>
      <c r="AR423" t="s">
        <v>51</v>
      </c>
      <c r="AS423">
        <f t="shared" si="89"/>
        <v>4</v>
      </c>
      <c r="AT423">
        <f t="shared" si="90"/>
        <v>4</v>
      </c>
      <c r="AU423">
        <f t="shared" si="91"/>
        <v>4</v>
      </c>
      <c r="AV423">
        <f t="shared" si="92"/>
        <v>4</v>
      </c>
      <c r="AW423">
        <f t="shared" si="93"/>
        <v>4</v>
      </c>
      <c r="AX423">
        <f t="shared" si="94"/>
        <v>4</v>
      </c>
      <c r="AY423">
        <f t="shared" si="95"/>
        <v>4</v>
      </c>
      <c r="AZ423">
        <f t="shared" si="96"/>
        <v>4</v>
      </c>
      <c r="BA423">
        <f t="shared" si="97"/>
        <v>4</v>
      </c>
      <c r="BB423">
        <f t="shared" si="98"/>
        <v>9</v>
      </c>
      <c r="BC423">
        <f t="shared" si="99"/>
        <v>0</v>
      </c>
      <c r="BD423" t="str">
        <f t="shared" si="86"/>
        <v/>
      </c>
      <c r="BE423" t="str">
        <f t="shared" si="87"/>
        <v/>
      </c>
      <c r="BF423" t="str">
        <f t="shared" si="88"/>
        <v/>
      </c>
    </row>
    <row r="424" spans="1:58" hidden="1" x14ac:dyDescent="0.35">
      <c r="A424" t="s">
        <v>487</v>
      </c>
      <c r="B424" s="10" t="s">
        <v>488</v>
      </c>
      <c r="C424" t="s">
        <v>2006</v>
      </c>
      <c r="D424" t="s">
        <v>85</v>
      </c>
      <c r="E424">
        <v>423</v>
      </c>
      <c r="F424" t="s">
        <v>86</v>
      </c>
      <c r="G424">
        <v>13611</v>
      </c>
      <c r="H424">
        <v>423</v>
      </c>
      <c r="I424">
        <v>25</v>
      </c>
      <c r="J424" t="s">
        <v>51</v>
      </c>
      <c r="K424" t="s">
        <v>51</v>
      </c>
      <c r="L424" t="s">
        <v>51</v>
      </c>
      <c r="M424" t="s">
        <v>51</v>
      </c>
      <c r="N424" t="s">
        <v>51</v>
      </c>
      <c r="O424" t="s">
        <v>51</v>
      </c>
      <c r="P424" t="s">
        <v>51</v>
      </c>
      <c r="Q424" t="s">
        <v>51</v>
      </c>
      <c r="R424" t="s">
        <v>51</v>
      </c>
      <c r="S424" t="s">
        <v>51</v>
      </c>
      <c r="T424" t="s">
        <v>51</v>
      </c>
      <c r="U424" t="s">
        <v>51</v>
      </c>
      <c r="V424" t="s">
        <v>51</v>
      </c>
      <c r="W424" t="s">
        <v>51</v>
      </c>
      <c r="X424" t="s">
        <v>51</v>
      </c>
      <c r="Y424" t="s">
        <v>51</v>
      </c>
      <c r="Z424" t="s">
        <v>51</v>
      </c>
      <c r="AA424" t="s">
        <v>51</v>
      </c>
      <c r="AB424" t="s">
        <v>51</v>
      </c>
      <c r="AC424" t="s">
        <v>51</v>
      </c>
      <c r="AD424" t="s">
        <v>51</v>
      </c>
      <c r="AE424" t="s">
        <v>51</v>
      </c>
      <c r="AF424" t="s">
        <v>51</v>
      </c>
      <c r="AG424" t="s">
        <v>51</v>
      </c>
      <c r="AH424" t="s">
        <v>51</v>
      </c>
      <c r="AI424" t="s">
        <v>51</v>
      </c>
      <c r="AJ424" t="s">
        <v>51</v>
      </c>
      <c r="AK424" t="s">
        <v>51</v>
      </c>
      <c r="AL424" t="s">
        <v>51</v>
      </c>
      <c r="AM424" t="s">
        <v>51</v>
      </c>
      <c r="AN424" t="s">
        <v>51</v>
      </c>
      <c r="AO424" t="s">
        <v>51</v>
      </c>
      <c r="AP424" t="s">
        <v>51</v>
      </c>
      <c r="AQ424" t="s">
        <v>51</v>
      </c>
      <c r="AR424" t="s">
        <v>51</v>
      </c>
      <c r="AS424">
        <f t="shared" si="89"/>
        <v>4</v>
      </c>
      <c r="AT424">
        <f t="shared" si="90"/>
        <v>4</v>
      </c>
      <c r="AU424">
        <f t="shared" si="91"/>
        <v>4</v>
      </c>
      <c r="AV424">
        <f t="shared" si="92"/>
        <v>4</v>
      </c>
      <c r="AW424">
        <f t="shared" si="93"/>
        <v>4</v>
      </c>
      <c r="AX424">
        <f t="shared" si="94"/>
        <v>4</v>
      </c>
      <c r="AY424">
        <f t="shared" si="95"/>
        <v>4</v>
      </c>
      <c r="AZ424">
        <f t="shared" si="96"/>
        <v>4</v>
      </c>
      <c r="BA424">
        <f t="shared" si="97"/>
        <v>4</v>
      </c>
      <c r="BB424">
        <f t="shared" si="98"/>
        <v>9</v>
      </c>
      <c r="BC424">
        <f t="shared" si="99"/>
        <v>0</v>
      </c>
      <c r="BD424" t="str">
        <f t="shared" si="86"/>
        <v/>
      </c>
      <c r="BE424" t="str">
        <f t="shared" si="87"/>
        <v/>
      </c>
      <c r="BF424" t="str">
        <f t="shared" si="88"/>
        <v/>
      </c>
    </row>
    <row r="425" spans="1:58" hidden="1" x14ac:dyDescent="0.35">
      <c r="A425" t="s">
        <v>405</v>
      </c>
      <c r="B425" s="10" t="s">
        <v>406</v>
      </c>
      <c r="C425" t="s">
        <v>2007</v>
      </c>
      <c r="D425" t="s">
        <v>501</v>
      </c>
      <c r="E425">
        <v>659</v>
      </c>
      <c r="F425" t="s">
        <v>502</v>
      </c>
      <c r="G425">
        <v>13612</v>
      </c>
      <c r="H425">
        <v>659</v>
      </c>
      <c r="I425">
        <v>25</v>
      </c>
      <c r="J425" t="s">
        <v>51</v>
      </c>
      <c r="K425" t="s">
        <v>51</v>
      </c>
      <c r="L425" t="s">
        <v>51</v>
      </c>
      <c r="M425" t="s">
        <v>51</v>
      </c>
      <c r="N425" t="s">
        <v>51</v>
      </c>
      <c r="O425" t="s">
        <v>51</v>
      </c>
      <c r="P425" t="s">
        <v>51</v>
      </c>
      <c r="Q425" t="s">
        <v>51</v>
      </c>
      <c r="R425" t="s">
        <v>51</v>
      </c>
      <c r="S425" t="s">
        <v>51</v>
      </c>
      <c r="T425" t="s">
        <v>51</v>
      </c>
      <c r="U425" t="s">
        <v>51</v>
      </c>
      <c r="V425" t="s">
        <v>51</v>
      </c>
      <c r="W425" t="s">
        <v>51</v>
      </c>
      <c r="X425" t="s">
        <v>51</v>
      </c>
      <c r="Y425" t="s">
        <v>51</v>
      </c>
      <c r="Z425" t="s">
        <v>51</v>
      </c>
      <c r="AA425" t="s">
        <v>51</v>
      </c>
      <c r="AB425" t="s">
        <v>51</v>
      </c>
      <c r="AC425" t="s">
        <v>51</v>
      </c>
      <c r="AD425" t="s">
        <v>51</v>
      </c>
      <c r="AE425" t="s">
        <v>51</v>
      </c>
      <c r="AF425" t="s">
        <v>51</v>
      </c>
      <c r="AG425" t="s">
        <v>51</v>
      </c>
      <c r="AH425" t="s">
        <v>51</v>
      </c>
      <c r="AI425" t="s">
        <v>51</v>
      </c>
      <c r="AJ425" t="s">
        <v>51</v>
      </c>
      <c r="AK425" t="s">
        <v>51</v>
      </c>
      <c r="AL425" t="s">
        <v>51</v>
      </c>
      <c r="AM425" t="s">
        <v>51</v>
      </c>
      <c r="AN425" t="s">
        <v>51</v>
      </c>
      <c r="AO425" t="s">
        <v>51</v>
      </c>
      <c r="AP425" t="s">
        <v>51</v>
      </c>
      <c r="AQ425" t="s">
        <v>51</v>
      </c>
      <c r="AR425" t="s">
        <v>51</v>
      </c>
      <c r="AS425">
        <f t="shared" si="89"/>
        <v>4</v>
      </c>
      <c r="AT425">
        <f t="shared" si="90"/>
        <v>4</v>
      </c>
      <c r="AU425">
        <f t="shared" si="91"/>
        <v>4</v>
      </c>
      <c r="AV425">
        <f t="shared" si="92"/>
        <v>4</v>
      </c>
      <c r="AW425">
        <f t="shared" si="93"/>
        <v>4</v>
      </c>
      <c r="AX425">
        <f t="shared" si="94"/>
        <v>4</v>
      </c>
      <c r="AY425">
        <f t="shared" si="95"/>
        <v>4</v>
      </c>
      <c r="AZ425">
        <f t="shared" si="96"/>
        <v>4</v>
      </c>
      <c r="BA425">
        <f t="shared" si="97"/>
        <v>4</v>
      </c>
      <c r="BB425">
        <f t="shared" si="98"/>
        <v>9</v>
      </c>
      <c r="BC425">
        <f t="shared" si="99"/>
        <v>0</v>
      </c>
      <c r="BD425" t="str">
        <f t="shared" si="86"/>
        <v/>
      </c>
      <c r="BE425" t="str">
        <f t="shared" si="87"/>
        <v/>
      </c>
      <c r="BF425" t="str">
        <f t="shared" si="88"/>
        <v/>
      </c>
    </row>
    <row r="426" spans="1:58" x14ac:dyDescent="0.35">
      <c r="A426" t="s">
        <v>1791</v>
      </c>
      <c r="B426" s="10" t="s">
        <v>1792</v>
      </c>
      <c r="C426" t="s">
        <v>2008</v>
      </c>
      <c r="D426" t="s">
        <v>49</v>
      </c>
      <c r="E426">
        <v>443</v>
      </c>
      <c r="F426" t="s">
        <v>50</v>
      </c>
      <c r="G426">
        <v>13613</v>
      </c>
      <c r="H426">
        <v>443</v>
      </c>
      <c r="I426">
        <v>25</v>
      </c>
      <c r="J426" t="s">
        <v>51</v>
      </c>
      <c r="K426" t="s">
        <v>51</v>
      </c>
      <c r="L426" t="s">
        <v>51</v>
      </c>
      <c r="M426" t="s">
        <v>51</v>
      </c>
      <c r="N426" t="s">
        <v>51</v>
      </c>
      <c r="O426" t="s">
        <v>51</v>
      </c>
      <c r="P426" t="s">
        <v>51</v>
      </c>
      <c r="Q426" t="s">
        <v>51</v>
      </c>
      <c r="R426" t="s">
        <v>51</v>
      </c>
      <c r="S426" t="s">
        <v>51</v>
      </c>
      <c r="T426" t="s">
        <v>51</v>
      </c>
      <c r="U426" t="s">
        <v>51</v>
      </c>
      <c r="V426" t="s">
        <v>51</v>
      </c>
      <c r="W426" t="s">
        <v>2009</v>
      </c>
      <c r="X426" t="s">
        <v>2010</v>
      </c>
      <c r="Y426" t="s">
        <v>2011</v>
      </c>
      <c r="Z426" t="s">
        <v>51</v>
      </c>
      <c r="AA426" t="s">
        <v>51</v>
      </c>
      <c r="AB426" t="s">
        <v>2012</v>
      </c>
      <c r="AC426" t="s">
        <v>2013</v>
      </c>
      <c r="AD426" t="s">
        <v>51</v>
      </c>
      <c r="AE426" t="s">
        <v>2014</v>
      </c>
      <c r="AF426" t="s">
        <v>2015</v>
      </c>
      <c r="AG426" t="s">
        <v>2016</v>
      </c>
      <c r="AH426" t="s">
        <v>51</v>
      </c>
      <c r="AI426" t="s">
        <v>51</v>
      </c>
      <c r="AJ426">
        <v>34</v>
      </c>
      <c r="AK426" t="s">
        <v>51</v>
      </c>
      <c r="AL426" t="s">
        <v>51</v>
      </c>
      <c r="AM426" t="s">
        <v>51</v>
      </c>
      <c r="AN426" t="s">
        <v>51</v>
      </c>
      <c r="AO426" t="s">
        <v>2017</v>
      </c>
      <c r="AP426">
        <v>105</v>
      </c>
      <c r="AQ426" t="s">
        <v>2018</v>
      </c>
      <c r="AR426" t="s">
        <v>2019</v>
      </c>
      <c r="AS426">
        <f t="shared" si="89"/>
        <v>4</v>
      </c>
      <c r="AT426">
        <f t="shared" si="90"/>
        <v>58</v>
      </c>
      <c r="AU426">
        <f t="shared" si="91"/>
        <v>37</v>
      </c>
      <c r="AV426">
        <f t="shared" si="92"/>
        <v>47</v>
      </c>
      <c r="AW426">
        <f t="shared" si="93"/>
        <v>4</v>
      </c>
      <c r="AX426">
        <f t="shared" si="94"/>
        <v>4</v>
      </c>
      <c r="AY426">
        <f t="shared" si="95"/>
        <v>82</v>
      </c>
      <c r="AZ426">
        <f t="shared" si="96"/>
        <v>38</v>
      </c>
      <c r="BA426">
        <f t="shared" si="97"/>
        <v>4</v>
      </c>
      <c r="BB426">
        <f t="shared" si="98"/>
        <v>4</v>
      </c>
      <c r="BC426">
        <f t="shared" si="99"/>
        <v>34</v>
      </c>
      <c r="BD426" t="str">
        <f t="shared" si="86"/>
        <v/>
      </c>
      <c r="BE426" t="str">
        <f t="shared" si="87"/>
        <v/>
      </c>
      <c r="BF426">
        <f t="shared" si="88"/>
        <v>0.32380952380952382</v>
      </c>
    </row>
    <row r="427" spans="1:58" hidden="1" x14ac:dyDescent="0.35">
      <c r="A427" t="s">
        <v>436</v>
      </c>
      <c r="B427" s="10" t="s">
        <v>437</v>
      </c>
      <c r="C427" t="s">
        <v>2020</v>
      </c>
      <c r="D427" t="s">
        <v>501</v>
      </c>
      <c r="E427">
        <v>1034</v>
      </c>
      <c r="F427" t="s">
        <v>86</v>
      </c>
      <c r="G427">
        <v>13614</v>
      </c>
      <c r="H427">
        <v>1034</v>
      </c>
      <c r="I427">
        <v>25</v>
      </c>
      <c r="J427" t="s">
        <v>51</v>
      </c>
      <c r="K427" t="s">
        <v>51</v>
      </c>
      <c r="L427" t="s">
        <v>51</v>
      </c>
      <c r="M427" t="s">
        <v>51</v>
      </c>
      <c r="N427" t="s">
        <v>51</v>
      </c>
      <c r="O427" t="s">
        <v>51</v>
      </c>
      <c r="P427" t="s">
        <v>51</v>
      </c>
      <c r="Q427" t="s">
        <v>51</v>
      </c>
      <c r="R427" t="s">
        <v>51</v>
      </c>
      <c r="S427" t="s">
        <v>51</v>
      </c>
      <c r="T427" t="s">
        <v>51</v>
      </c>
      <c r="U427" t="s">
        <v>51</v>
      </c>
      <c r="V427" t="s">
        <v>51</v>
      </c>
      <c r="W427" t="s">
        <v>51</v>
      </c>
      <c r="X427" t="s">
        <v>51</v>
      </c>
      <c r="Y427" t="s">
        <v>51</v>
      </c>
      <c r="Z427" t="s">
        <v>51</v>
      </c>
      <c r="AA427" t="s">
        <v>51</v>
      </c>
      <c r="AB427" t="s">
        <v>51</v>
      </c>
      <c r="AC427" t="s">
        <v>51</v>
      </c>
      <c r="AD427" t="s">
        <v>51</v>
      </c>
      <c r="AE427" t="s">
        <v>51</v>
      </c>
      <c r="AF427" t="s">
        <v>51</v>
      </c>
      <c r="AG427" t="s">
        <v>51</v>
      </c>
      <c r="AH427" t="s">
        <v>51</v>
      </c>
      <c r="AI427" t="s">
        <v>51</v>
      </c>
      <c r="AJ427" t="s">
        <v>51</v>
      </c>
      <c r="AK427" t="s">
        <v>51</v>
      </c>
      <c r="AL427" t="s">
        <v>51</v>
      </c>
      <c r="AM427" t="s">
        <v>51</v>
      </c>
      <c r="AN427" t="s">
        <v>51</v>
      </c>
      <c r="AO427" t="s">
        <v>51</v>
      </c>
      <c r="AP427" t="s">
        <v>51</v>
      </c>
      <c r="AQ427" t="s">
        <v>51</v>
      </c>
      <c r="AR427" t="s">
        <v>51</v>
      </c>
      <c r="AS427">
        <f t="shared" si="89"/>
        <v>4</v>
      </c>
      <c r="AT427">
        <f t="shared" si="90"/>
        <v>4</v>
      </c>
      <c r="AU427">
        <f t="shared" si="91"/>
        <v>4</v>
      </c>
      <c r="AV427">
        <f t="shared" si="92"/>
        <v>4</v>
      </c>
      <c r="AW427">
        <f t="shared" si="93"/>
        <v>4</v>
      </c>
      <c r="AX427">
        <f t="shared" si="94"/>
        <v>4</v>
      </c>
      <c r="AY427">
        <f t="shared" si="95"/>
        <v>4</v>
      </c>
      <c r="AZ427">
        <f t="shared" si="96"/>
        <v>4</v>
      </c>
      <c r="BA427">
        <f t="shared" si="97"/>
        <v>4</v>
      </c>
      <c r="BB427">
        <f t="shared" si="98"/>
        <v>9</v>
      </c>
      <c r="BC427">
        <f t="shared" si="99"/>
        <v>0</v>
      </c>
      <c r="BD427" t="str">
        <f t="shared" si="86"/>
        <v/>
      </c>
      <c r="BE427" t="str">
        <f t="shared" si="87"/>
        <v/>
      </c>
      <c r="BF427" t="str">
        <f t="shared" si="88"/>
        <v/>
      </c>
    </row>
    <row r="428" spans="1:58" x14ac:dyDescent="0.35">
      <c r="A428" t="s">
        <v>2021</v>
      </c>
      <c r="B428" s="10" t="s">
        <v>2022</v>
      </c>
      <c r="C428" t="s">
        <v>2023</v>
      </c>
      <c r="D428" t="s">
        <v>49</v>
      </c>
      <c r="E428">
        <v>390</v>
      </c>
      <c r="F428" t="s">
        <v>50</v>
      </c>
      <c r="G428">
        <v>13615</v>
      </c>
      <c r="H428">
        <v>390</v>
      </c>
      <c r="I428">
        <v>25</v>
      </c>
      <c r="J428" t="s">
        <v>51</v>
      </c>
      <c r="K428" t="s">
        <v>51</v>
      </c>
      <c r="L428" t="s">
        <v>51</v>
      </c>
      <c r="M428" t="s">
        <v>51</v>
      </c>
      <c r="N428" t="s">
        <v>51</v>
      </c>
      <c r="O428" t="s">
        <v>51</v>
      </c>
      <c r="P428" t="s">
        <v>51</v>
      </c>
      <c r="Q428" t="s">
        <v>51</v>
      </c>
      <c r="R428" t="s">
        <v>51</v>
      </c>
      <c r="S428" t="s">
        <v>51</v>
      </c>
      <c r="T428" t="s">
        <v>51</v>
      </c>
      <c r="U428" t="s">
        <v>51</v>
      </c>
      <c r="V428" t="s">
        <v>2024</v>
      </c>
      <c r="W428" t="s">
        <v>2025</v>
      </c>
      <c r="X428" t="s">
        <v>2026</v>
      </c>
      <c r="Y428" t="s">
        <v>2027</v>
      </c>
      <c r="Z428" t="s">
        <v>51</v>
      </c>
      <c r="AA428" t="s">
        <v>2028</v>
      </c>
      <c r="AB428" t="s">
        <v>2029</v>
      </c>
      <c r="AC428" t="s">
        <v>2030</v>
      </c>
      <c r="AD428" t="s">
        <v>51</v>
      </c>
      <c r="AE428" t="s">
        <v>2031</v>
      </c>
      <c r="AF428" t="s">
        <v>2032</v>
      </c>
      <c r="AG428" t="s">
        <v>2033</v>
      </c>
      <c r="AH428">
        <v>2</v>
      </c>
      <c r="AI428">
        <v>10</v>
      </c>
      <c r="AJ428">
        <v>8</v>
      </c>
      <c r="AK428" t="s">
        <v>51</v>
      </c>
      <c r="AL428" t="s">
        <v>51</v>
      </c>
      <c r="AM428" t="s">
        <v>2034</v>
      </c>
      <c r="AN428" t="s">
        <v>51</v>
      </c>
      <c r="AO428" t="s">
        <v>2035</v>
      </c>
      <c r="AP428">
        <v>176</v>
      </c>
      <c r="AQ428" t="s">
        <v>51</v>
      </c>
      <c r="AR428" t="s">
        <v>255</v>
      </c>
      <c r="AS428">
        <f t="shared" si="89"/>
        <v>188</v>
      </c>
      <c r="AT428">
        <f t="shared" si="90"/>
        <v>122</v>
      </c>
      <c r="AU428">
        <f t="shared" si="91"/>
        <v>70</v>
      </c>
      <c r="AV428">
        <f t="shared" si="92"/>
        <v>90</v>
      </c>
      <c r="AW428">
        <f t="shared" si="93"/>
        <v>4</v>
      </c>
      <c r="AX428">
        <f t="shared" si="94"/>
        <v>95</v>
      </c>
      <c r="AY428">
        <f t="shared" si="95"/>
        <v>164</v>
      </c>
      <c r="AZ428">
        <f t="shared" si="96"/>
        <v>171</v>
      </c>
      <c r="BA428">
        <f t="shared" si="97"/>
        <v>4</v>
      </c>
      <c r="BB428">
        <f t="shared" si="98"/>
        <v>2</v>
      </c>
      <c r="BC428">
        <f t="shared" si="99"/>
        <v>20</v>
      </c>
      <c r="BD428">
        <f t="shared" si="86"/>
        <v>1.1363636363636364E-2</v>
      </c>
      <c r="BE428">
        <f t="shared" si="87"/>
        <v>5.6818181818181816E-2</v>
      </c>
      <c r="BF428">
        <f t="shared" si="88"/>
        <v>4.5454545454545456E-2</v>
      </c>
    </row>
    <row r="429" spans="1:58" hidden="1" x14ac:dyDescent="0.35">
      <c r="A429" t="s">
        <v>1535</v>
      </c>
      <c r="B429" s="10" t="s">
        <v>1536</v>
      </c>
      <c r="C429" t="s">
        <v>2036</v>
      </c>
      <c r="D429" t="s">
        <v>501</v>
      </c>
      <c r="E429">
        <v>2074</v>
      </c>
      <c r="F429" t="s">
        <v>502</v>
      </c>
      <c r="G429">
        <v>13616</v>
      </c>
      <c r="H429">
        <v>2074</v>
      </c>
      <c r="I429">
        <v>25</v>
      </c>
      <c r="J429" t="s">
        <v>51</v>
      </c>
      <c r="K429" t="s">
        <v>51</v>
      </c>
      <c r="L429" t="s">
        <v>51</v>
      </c>
      <c r="M429" t="s">
        <v>51</v>
      </c>
      <c r="N429" t="s">
        <v>51</v>
      </c>
      <c r="O429" t="s">
        <v>51</v>
      </c>
      <c r="P429" t="s">
        <v>51</v>
      </c>
      <c r="Q429" t="s">
        <v>51</v>
      </c>
      <c r="R429" t="s">
        <v>51</v>
      </c>
      <c r="S429" t="s">
        <v>51</v>
      </c>
      <c r="T429" t="s">
        <v>51</v>
      </c>
      <c r="U429" t="s">
        <v>51</v>
      </c>
      <c r="V429" t="s">
        <v>51</v>
      </c>
      <c r="W429" t="s">
        <v>51</v>
      </c>
      <c r="X429" t="s">
        <v>51</v>
      </c>
      <c r="Y429" t="s">
        <v>51</v>
      </c>
      <c r="Z429" t="s">
        <v>51</v>
      </c>
      <c r="AA429" t="s">
        <v>51</v>
      </c>
      <c r="AB429" t="s">
        <v>51</v>
      </c>
      <c r="AC429" t="s">
        <v>51</v>
      </c>
      <c r="AD429" t="s">
        <v>51</v>
      </c>
      <c r="AE429" t="s">
        <v>51</v>
      </c>
      <c r="AF429" t="s">
        <v>51</v>
      </c>
      <c r="AG429" t="s">
        <v>51</v>
      </c>
      <c r="AH429" t="s">
        <v>51</v>
      </c>
      <c r="AI429" t="s">
        <v>51</v>
      </c>
      <c r="AJ429" t="s">
        <v>51</v>
      </c>
      <c r="AK429" t="s">
        <v>51</v>
      </c>
      <c r="AL429" t="s">
        <v>51</v>
      </c>
      <c r="AM429" t="s">
        <v>51</v>
      </c>
      <c r="AN429" t="s">
        <v>51</v>
      </c>
      <c r="AO429" t="s">
        <v>51</v>
      </c>
      <c r="AP429" t="s">
        <v>51</v>
      </c>
      <c r="AQ429" t="s">
        <v>51</v>
      </c>
      <c r="AR429" t="s">
        <v>51</v>
      </c>
      <c r="AS429">
        <f t="shared" si="89"/>
        <v>4</v>
      </c>
      <c r="AT429">
        <f t="shared" si="90"/>
        <v>4</v>
      </c>
      <c r="AU429">
        <f t="shared" si="91"/>
        <v>4</v>
      </c>
      <c r="AV429">
        <f t="shared" si="92"/>
        <v>4</v>
      </c>
      <c r="AW429">
        <f t="shared" si="93"/>
        <v>4</v>
      </c>
      <c r="AX429">
        <f t="shared" si="94"/>
        <v>4</v>
      </c>
      <c r="AY429">
        <f t="shared" si="95"/>
        <v>4</v>
      </c>
      <c r="AZ429">
        <f t="shared" si="96"/>
        <v>4</v>
      </c>
      <c r="BA429">
        <f t="shared" si="97"/>
        <v>4</v>
      </c>
      <c r="BB429">
        <f t="shared" si="98"/>
        <v>9</v>
      </c>
      <c r="BC429">
        <f t="shared" si="99"/>
        <v>0</v>
      </c>
      <c r="BD429" t="str">
        <f t="shared" si="86"/>
        <v/>
      </c>
      <c r="BE429" t="str">
        <f t="shared" si="87"/>
        <v/>
      </c>
      <c r="BF429" t="str">
        <f t="shared" si="88"/>
        <v/>
      </c>
    </row>
    <row r="430" spans="1:58" hidden="1" x14ac:dyDescent="0.35">
      <c r="A430" t="s">
        <v>1535</v>
      </c>
      <c r="B430" s="10" t="s">
        <v>1536</v>
      </c>
      <c r="C430" t="s">
        <v>2037</v>
      </c>
      <c r="D430" t="s">
        <v>85</v>
      </c>
      <c r="E430">
        <v>2077</v>
      </c>
      <c r="F430" t="s">
        <v>86</v>
      </c>
      <c r="G430">
        <v>13617</v>
      </c>
      <c r="H430">
        <v>2077</v>
      </c>
      <c r="I430">
        <v>25</v>
      </c>
      <c r="J430" t="s">
        <v>51</v>
      </c>
      <c r="K430" t="s">
        <v>51</v>
      </c>
      <c r="L430" t="s">
        <v>51</v>
      </c>
      <c r="M430" t="s">
        <v>51</v>
      </c>
      <c r="N430" t="s">
        <v>51</v>
      </c>
      <c r="O430" t="s">
        <v>51</v>
      </c>
      <c r="P430" t="s">
        <v>51</v>
      </c>
      <c r="Q430" t="s">
        <v>51</v>
      </c>
      <c r="R430" t="s">
        <v>51</v>
      </c>
      <c r="S430" t="s">
        <v>51</v>
      </c>
      <c r="T430" t="s">
        <v>51</v>
      </c>
      <c r="U430" t="s">
        <v>51</v>
      </c>
      <c r="V430" t="s">
        <v>51</v>
      </c>
      <c r="W430" t="s">
        <v>51</v>
      </c>
      <c r="X430" t="s">
        <v>51</v>
      </c>
      <c r="Y430" t="s">
        <v>51</v>
      </c>
      <c r="Z430" t="s">
        <v>51</v>
      </c>
      <c r="AA430" t="s">
        <v>51</v>
      </c>
      <c r="AB430" t="s">
        <v>51</v>
      </c>
      <c r="AC430" t="s">
        <v>51</v>
      </c>
      <c r="AD430" t="s">
        <v>51</v>
      </c>
      <c r="AE430" t="s">
        <v>51</v>
      </c>
      <c r="AF430" t="s">
        <v>51</v>
      </c>
      <c r="AG430" t="s">
        <v>51</v>
      </c>
      <c r="AH430" t="s">
        <v>51</v>
      </c>
      <c r="AI430" t="s">
        <v>51</v>
      </c>
      <c r="AJ430" t="s">
        <v>51</v>
      </c>
      <c r="AK430" t="s">
        <v>51</v>
      </c>
      <c r="AL430" t="s">
        <v>51</v>
      </c>
      <c r="AM430" t="s">
        <v>51</v>
      </c>
      <c r="AN430" t="s">
        <v>51</v>
      </c>
      <c r="AO430" t="s">
        <v>51</v>
      </c>
      <c r="AP430" t="s">
        <v>51</v>
      </c>
      <c r="AQ430" t="s">
        <v>51</v>
      </c>
      <c r="AR430" t="s">
        <v>51</v>
      </c>
      <c r="AS430">
        <f t="shared" si="89"/>
        <v>4</v>
      </c>
      <c r="AT430">
        <f t="shared" si="90"/>
        <v>4</v>
      </c>
      <c r="AU430">
        <f t="shared" si="91"/>
        <v>4</v>
      </c>
      <c r="AV430">
        <f t="shared" si="92"/>
        <v>4</v>
      </c>
      <c r="AW430">
        <f t="shared" si="93"/>
        <v>4</v>
      </c>
      <c r="AX430">
        <f t="shared" si="94"/>
        <v>4</v>
      </c>
      <c r="AY430">
        <f t="shared" si="95"/>
        <v>4</v>
      </c>
      <c r="AZ430">
        <f t="shared" si="96"/>
        <v>4</v>
      </c>
      <c r="BA430">
        <f t="shared" si="97"/>
        <v>4</v>
      </c>
      <c r="BB430">
        <f t="shared" si="98"/>
        <v>9</v>
      </c>
      <c r="BC430">
        <f t="shared" si="99"/>
        <v>0</v>
      </c>
      <c r="BD430" t="str">
        <f t="shared" si="86"/>
        <v/>
      </c>
      <c r="BE430" t="str">
        <f t="shared" si="87"/>
        <v/>
      </c>
      <c r="BF430" t="str">
        <f t="shared" si="88"/>
        <v/>
      </c>
    </row>
    <row r="431" spans="1:58" hidden="1" x14ac:dyDescent="0.35">
      <c r="A431" t="s">
        <v>1535</v>
      </c>
      <c r="B431" s="10" t="s">
        <v>1536</v>
      </c>
      <c r="C431" t="s">
        <v>2038</v>
      </c>
      <c r="D431" t="s">
        <v>85</v>
      </c>
      <c r="E431">
        <v>2076</v>
      </c>
      <c r="F431" t="s">
        <v>86</v>
      </c>
      <c r="G431">
        <v>13618</v>
      </c>
      <c r="H431">
        <v>2076</v>
      </c>
      <c r="I431">
        <v>25</v>
      </c>
      <c r="J431" t="s">
        <v>51</v>
      </c>
      <c r="K431" t="s">
        <v>51</v>
      </c>
      <c r="L431" t="s">
        <v>51</v>
      </c>
      <c r="M431" t="s">
        <v>51</v>
      </c>
      <c r="N431" t="s">
        <v>51</v>
      </c>
      <c r="O431" t="s">
        <v>51</v>
      </c>
      <c r="P431" t="s">
        <v>51</v>
      </c>
      <c r="Q431" t="s">
        <v>51</v>
      </c>
      <c r="R431" t="s">
        <v>51</v>
      </c>
      <c r="S431" t="s">
        <v>51</v>
      </c>
      <c r="T431" t="s">
        <v>51</v>
      </c>
      <c r="U431" t="s">
        <v>51</v>
      </c>
      <c r="V431" t="s">
        <v>51</v>
      </c>
      <c r="W431" t="s">
        <v>51</v>
      </c>
      <c r="X431" t="s">
        <v>51</v>
      </c>
      <c r="Y431" t="s">
        <v>51</v>
      </c>
      <c r="Z431" t="s">
        <v>51</v>
      </c>
      <c r="AA431" t="s">
        <v>51</v>
      </c>
      <c r="AB431" t="s">
        <v>51</v>
      </c>
      <c r="AC431" t="s">
        <v>51</v>
      </c>
      <c r="AD431" t="s">
        <v>51</v>
      </c>
      <c r="AE431" t="s">
        <v>51</v>
      </c>
      <c r="AF431" t="s">
        <v>51</v>
      </c>
      <c r="AG431" t="s">
        <v>51</v>
      </c>
      <c r="AH431" t="s">
        <v>51</v>
      </c>
      <c r="AI431" t="s">
        <v>51</v>
      </c>
      <c r="AJ431" t="s">
        <v>51</v>
      </c>
      <c r="AK431" t="s">
        <v>51</v>
      </c>
      <c r="AL431" t="s">
        <v>51</v>
      </c>
      <c r="AM431" t="s">
        <v>51</v>
      </c>
      <c r="AN431" t="s">
        <v>51</v>
      </c>
      <c r="AO431" t="s">
        <v>51</v>
      </c>
      <c r="AP431" t="s">
        <v>51</v>
      </c>
      <c r="AQ431" t="s">
        <v>51</v>
      </c>
      <c r="AR431" t="s">
        <v>51</v>
      </c>
      <c r="AS431">
        <f t="shared" si="89"/>
        <v>4</v>
      </c>
      <c r="AT431">
        <f t="shared" si="90"/>
        <v>4</v>
      </c>
      <c r="AU431">
        <f t="shared" si="91"/>
        <v>4</v>
      </c>
      <c r="AV431">
        <f t="shared" si="92"/>
        <v>4</v>
      </c>
      <c r="AW431">
        <f t="shared" si="93"/>
        <v>4</v>
      </c>
      <c r="AX431">
        <f t="shared" si="94"/>
        <v>4</v>
      </c>
      <c r="AY431">
        <f t="shared" si="95"/>
        <v>4</v>
      </c>
      <c r="AZ431">
        <f t="shared" si="96"/>
        <v>4</v>
      </c>
      <c r="BA431">
        <f t="shared" si="97"/>
        <v>4</v>
      </c>
      <c r="BB431">
        <f t="shared" si="98"/>
        <v>9</v>
      </c>
      <c r="BC431">
        <f t="shared" si="99"/>
        <v>0</v>
      </c>
      <c r="BD431" t="str">
        <f t="shared" si="86"/>
        <v/>
      </c>
      <c r="BE431" t="str">
        <f t="shared" si="87"/>
        <v/>
      </c>
      <c r="BF431" t="str">
        <f t="shared" si="88"/>
        <v/>
      </c>
    </row>
    <row r="432" spans="1:58" hidden="1" x14ac:dyDescent="0.35">
      <c r="A432" t="s">
        <v>1535</v>
      </c>
      <c r="B432" s="10" t="s">
        <v>1536</v>
      </c>
      <c r="C432" t="s">
        <v>2039</v>
      </c>
      <c r="D432" t="s">
        <v>501</v>
      </c>
      <c r="E432">
        <v>2075</v>
      </c>
      <c r="F432" t="s">
        <v>502</v>
      </c>
      <c r="G432">
        <v>13619</v>
      </c>
      <c r="H432">
        <v>2075</v>
      </c>
      <c r="I432">
        <v>25</v>
      </c>
      <c r="J432" t="s">
        <v>51</v>
      </c>
      <c r="K432" t="s">
        <v>51</v>
      </c>
      <c r="L432" t="s">
        <v>51</v>
      </c>
      <c r="M432" t="s">
        <v>51</v>
      </c>
      <c r="N432" t="s">
        <v>51</v>
      </c>
      <c r="O432" t="s">
        <v>51</v>
      </c>
      <c r="P432" t="s">
        <v>51</v>
      </c>
      <c r="Q432" t="s">
        <v>51</v>
      </c>
      <c r="R432" t="s">
        <v>51</v>
      </c>
      <c r="S432" t="s">
        <v>51</v>
      </c>
      <c r="T432" t="s">
        <v>51</v>
      </c>
      <c r="U432" t="s">
        <v>51</v>
      </c>
      <c r="V432" t="s">
        <v>51</v>
      </c>
      <c r="W432" t="s">
        <v>51</v>
      </c>
      <c r="X432" t="s">
        <v>51</v>
      </c>
      <c r="Y432" t="s">
        <v>51</v>
      </c>
      <c r="Z432" t="s">
        <v>51</v>
      </c>
      <c r="AA432" t="s">
        <v>51</v>
      </c>
      <c r="AB432" t="s">
        <v>51</v>
      </c>
      <c r="AC432" t="s">
        <v>51</v>
      </c>
      <c r="AD432" t="s">
        <v>51</v>
      </c>
      <c r="AE432" t="s">
        <v>51</v>
      </c>
      <c r="AF432" t="s">
        <v>51</v>
      </c>
      <c r="AG432" t="s">
        <v>51</v>
      </c>
      <c r="AH432" t="s">
        <v>51</v>
      </c>
      <c r="AI432" t="s">
        <v>51</v>
      </c>
      <c r="AJ432" t="s">
        <v>51</v>
      </c>
      <c r="AK432" t="s">
        <v>51</v>
      </c>
      <c r="AL432" t="s">
        <v>51</v>
      </c>
      <c r="AM432" t="s">
        <v>51</v>
      </c>
      <c r="AN432" t="s">
        <v>51</v>
      </c>
      <c r="AO432" t="s">
        <v>51</v>
      </c>
      <c r="AP432" t="s">
        <v>51</v>
      </c>
      <c r="AQ432" t="s">
        <v>51</v>
      </c>
      <c r="AR432" t="s">
        <v>51</v>
      </c>
      <c r="AS432">
        <f t="shared" si="89"/>
        <v>4</v>
      </c>
      <c r="AT432">
        <f t="shared" si="90"/>
        <v>4</v>
      </c>
      <c r="AU432">
        <f t="shared" si="91"/>
        <v>4</v>
      </c>
      <c r="AV432">
        <f t="shared" si="92"/>
        <v>4</v>
      </c>
      <c r="AW432">
        <f t="shared" si="93"/>
        <v>4</v>
      </c>
      <c r="AX432">
        <f t="shared" si="94"/>
        <v>4</v>
      </c>
      <c r="AY432">
        <f t="shared" si="95"/>
        <v>4</v>
      </c>
      <c r="AZ432">
        <f t="shared" si="96"/>
        <v>4</v>
      </c>
      <c r="BA432">
        <f t="shared" si="97"/>
        <v>4</v>
      </c>
      <c r="BB432">
        <f t="shared" si="98"/>
        <v>9</v>
      </c>
      <c r="BC432">
        <f t="shared" si="99"/>
        <v>0</v>
      </c>
      <c r="BD432" t="str">
        <f t="shared" si="86"/>
        <v/>
      </c>
      <c r="BE432" t="str">
        <f t="shared" si="87"/>
        <v/>
      </c>
      <c r="BF432" t="str">
        <f t="shared" si="88"/>
        <v/>
      </c>
    </row>
    <row r="433" spans="1:58" x14ac:dyDescent="0.35">
      <c r="A433" t="s">
        <v>1535</v>
      </c>
      <c r="B433" s="10" t="s">
        <v>1536</v>
      </c>
      <c r="C433" t="s">
        <v>2040</v>
      </c>
      <c r="D433" t="s">
        <v>501</v>
      </c>
      <c r="E433">
        <v>2073</v>
      </c>
      <c r="F433" t="s">
        <v>502</v>
      </c>
      <c r="G433">
        <v>13620</v>
      </c>
      <c r="H433">
        <v>2073</v>
      </c>
      <c r="I433">
        <v>25</v>
      </c>
      <c r="J433" t="s">
        <v>51</v>
      </c>
      <c r="K433" t="s">
        <v>51</v>
      </c>
      <c r="L433" t="s">
        <v>51</v>
      </c>
      <c r="M433" t="s">
        <v>51</v>
      </c>
      <c r="N433" t="s">
        <v>51</v>
      </c>
      <c r="O433" t="s">
        <v>51</v>
      </c>
      <c r="P433" t="s">
        <v>51</v>
      </c>
      <c r="Q433" t="s">
        <v>51</v>
      </c>
      <c r="R433" t="s">
        <v>51</v>
      </c>
      <c r="S433" t="s">
        <v>51</v>
      </c>
      <c r="T433" t="s">
        <v>51</v>
      </c>
      <c r="U433" t="s">
        <v>51</v>
      </c>
      <c r="V433" t="s">
        <v>51</v>
      </c>
      <c r="W433" t="s">
        <v>51</v>
      </c>
      <c r="X433" t="s">
        <v>51</v>
      </c>
      <c r="Y433" t="s">
        <v>2041</v>
      </c>
      <c r="Z433" t="s">
        <v>51</v>
      </c>
      <c r="AA433" t="s">
        <v>51</v>
      </c>
      <c r="AB433" t="s">
        <v>51</v>
      </c>
      <c r="AC433" t="s">
        <v>51</v>
      </c>
      <c r="AD433" t="s">
        <v>51</v>
      </c>
      <c r="AE433" t="s">
        <v>51</v>
      </c>
      <c r="AF433" t="s">
        <v>2042</v>
      </c>
      <c r="AG433" t="s">
        <v>2043</v>
      </c>
      <c r="AH433">
        <v>0</v>
      </c>
      <c r="AI433">
        <v>3</v>
      </c>
      <c r="AJ433">
        <v>0</v>
      </c>
      <c r="AK433" t="s">
        <v>51</v>
      </c>
      <c r="AL433" t="s">
        <v>51</v>
      </c>
      <c r="AM433" t="s">
        <v>2044</v>
      </c>
      <c r="AN433" t="s">
        <v>51</v>
      </c>
      <c r="AO433" t="s">
        <v>2045</v>
      </c>
      <c r="AP433" t="s">
        <v>51</v>
      </c>
      <c r="AQ433" t="s">
        <v>51</v>
      </c>
      <c r="AR433" t="s">
        <v>83</v>
      </c>
      <c r="AS433">
        <f t="shared" si="89"/>
        <v>4</v>
      </c>
      <c r="AT433">
        <f t="shared" si="90"/>
        <v>4</v>
      </c>
      <c r="AU433">
        <f t="shared" si="91"/>
        <v>4</v>
      </c>
      <c r="AV433">
        <f t="shared" si="92"/>
        <v>20</v>
      </c>
      <c r="AW433">
        <f t="shared" si="93"/>
        <v>4</v>
      </c>
      <c r="AX433">
        <f t="shared" si="94"/>
        <v>4</v>
      </c>
      <c r="AY433">
        <f t="shared" si="95"/>
        <v>4</v>
      </c>
      <c r="AZ433">
        <f t="shared" si="96"/>
        <v>4</v>
      </c>
      <c r="BA433">
        <f t="shared" si="97"/>
        <v>4</v>
      </c>
      <c r="BB433">
        <f t="shared" si="98"/>
        <v>8</v>
      </c>
      <c r="BC433">
        <f t="shared" si="99"/>
        <v>3</v>
      </c>
      <c r="BD433" t="str">
        <f t="shared" si="86"/>
        <v/>
      </c>
      <c r="BE433" t="str">
        <f t="shared" si="87"/>
        <v/>
      </c>
      <c r="BF433" t="str">
        <f t="shared" si="88"/>
        <v/>
      </c>
    </row>
    <row r="434" spans="1:58" hidden="1" x14ac:dyDescent="0.35">
      <c r="A434" t="s">
        <v>762</v>
      </c>
      <c r="B434" s="10" t="s">
        <v>763</v>
      </c>
      <c r="C434" t="s">
        <v>2046</v>
      </c>
      <c r="D434" t="s">
        <v>85</v>
      </c>
      <c r="E434">
        <v>295</v>
      </c>
      <c r="F434" t="s">
        <v>90</v>
      </c>
      <c r="G434">
        <v>13621</v>
      </c>
      <c r="H434">
        <v>295</v>
      </c>
      <c r="I434">
        <v>25</v>
      </c>
      <c r="J434" t="s">
        <v>51</v>
      </c>
      <c r="K434" t="s">
        <v>51</v>
      </c>
      <c r="L434" t="s">
        <v>51</v>
      </c>
      <c r="M434" t="s">
        <v>51</v>
      </c>
      <c r="N434" t="s">
        <v>51</v>
      </c>
      <c r="O434" t="s">
        <v>51</v>
      </c>
      <c r="P434" t="s">
        <v>51</v>
      </c>
      <c r="Q434" t="s">
        <v>51</v>
      </c>
      <c r="R434" t="s">
        <v>51</v>
      </c>
      <c r="S434" t="s">
        <v>51</v>
      </c>
      <c r="T434" t="s">
        <v>51</v>
      </c>
      <c r="U434" t="s">
        <v>51</v>
      </c>
      <c r="V434" t="s">
        <v>51</v>
      </c>
      <c r="W434" t="s">
        <v>51</v>
      </c>
      <c r="X434" t="s">
        <v>51</v>
      </c>
      <c r="Y434" t="s">
        <v>51</v>
      </c>
      <c r="Z434" t="s">
        <v>51</v>
      </c>
      <c r="AA434" t="s">
        <v>51</v>
      </c>
      <c r="AB434" t="s">
        <v>51</v>
      </c>
      <c r="AC434" t="s">
        <v>51</v>
      </c>
      <c r="AD434" t="s">
        <v>51</v>
      </c>
      <c r="AE434" t="s">
        <v>51</v>
      </c>
      <c r="AF434" t="s">
        <v>51</v>
      </c>
      <c r="AG434" t="s">
        <v>51</v>
      </c>
      <c r="AH434" t="s">
        <v>51</v>
      </c>
      <c r="AI434" t="s">
        <v>51</v>
      </c>
      <c r="AJ434" t="s">
        <v>51</v>
      </c>
      <c r="AK434" t="s">
        <v>51</v>
      </c>
      <c r="AL434" t="s">
        <v>51</v>
      </c>
      <c r="AM434" t="s">
        <v>51</v>
      </c>
      <c r="AN434" t="s">
        <v>51</v>
      </c>
      <c r="AO434" t="s">
        <v>51</v>
      </c>
      <c r="AP434">
        <v>27</v>
      </c>
      <c r="AQ434" t="s">
        <v>51</v>
      </c>
      <c r="AR434" t="s">
        <v>51</v>
      </c>
      <c r="AS434">
        <f t="shared" si="89"/>
        <v>4</v>
      </c>
      <c r="AT434">
        <f t="shared" si="90"/>
        <v>4</v>
      </c>
      <c r="AU434">
        <f t="shared" si="91"/>
        <v>4</v>
      </c>
      <c r="AV434">
        <f t="shared" si="92"/>
        <v>4</v>
      </c>
      <c r="AW434">
        <f t="shared" si="93"/>
        <v>4</v>
      </c>
      <c r="AX434">
        <f t="shared" si="94"/>
        <v>4</v>
      </c>
      <c r="AY434">
        <f t="shared" si="95"/>
        <v>4</v>
      </c>
      <c r="AZ434">
        <f t="shared" si="96"/>
        <v>4</v>
      </c>
      <c r="BA434">
        <f t="shared" si="97"/>
        <v>4</v>
      </c>
      <c r="BB434">
        <f t="shared" si="98"/>
        <v>9</v>
      </c>
      <c r="BC434">
        <f t="shared" si="99"/>
        <v>0</v>
      </c>
      <c r="BD434" t="str">
        <f t="shared" si="86"/>
        <v/>
      </c>
      <c r="BE434" t="str">
        <f t="shared" si="87"/>
        <v/>
      </c>
      <c r="BF434" t="str">
        <f t="shared" si="88"/>
        <v/>
      </c>
    </row>
    <row r="435" spans="1:58" x14ac:dyDescent="0.35">
      <c r="A435" t="s">
        <v>882</v>
      </c>
      <c r="B435" s="10" t="s">
        <v>883</v>
      </c>
      <c r="C435" t="s">
        <v>2047</v>
      </c>
      <c r="D435" t="s">
        <v>501</v>
      </c>
      <c r="E435">
        <v>566</v>
      </c>
      <c r="F435" t="s">
        <v>502</v>
      </c>
      <c r="G435">
        <v>13622</v>
      </c>
      <c r="H435">
        <v>566</v>
      </c>
      <c r="I435">
        <v>25</v>
      </c>
      <c r="J435" t="s">
        <v>51</v>
      </c>
      <c r="K435" t="s">
        <v>51</v>
      </c>
      <c r="L435" t="s">
        <v>51</v>
      </c>
      <c r="M435" t="s">
        <v>51</v>
      </c>
      <c r="N435" t="s">
        <v>51</v>
      </c>
      <c r="O435" t="s">
        <v>51</v>
      </c>
      <c r="P435" t="s">
        <v>51</v>
      </c>
      <c r="Q435" t="s">
        <v>51</v>
      </c>
      <c r="R435" t="s">
        <v>51</v>
      </c>
      <c r="S435" t="s">
        <v>51</v>
      </c>
      <c r="T435" t="s">
        <v>51</v>
      </c>
      <c r="U435" t="s">
        <v>51</v>
      </c>
      <c r="V435" t="s">
        <v>2048</v>
      </c>
      <c r="W435" t="s">
        <v>2049</v>
      </c>
      <c r="X435">
        <v>0</v>
      </c>
      <c r="Y435" t="s">
        <v>2050</v>
      </c>
      <c r="Z435" t="s">
        <v>2051</v>
      </c>
      <c r="AA435" t="s">
        <v>2052</v>
      </c>
      <c r="AB435" t="s">
        <v>2053</v>
      </c>
      <c r="AC435" t="s">
        <v>2054</v>
      </c>
      <c r="AD435" t="s">
        <v>2055</v>
      </c>
      <c r="AE435" t="s">
        <v>2056</v>
      </c>
      <c r="AF435" t="s">
        <v>2057</v>
      </c>
      <c r="AG435" t="s">
        <v>2058</v>
      </c>
      <c r="AH435">
        <v>2</v>
      </c>
      <c r="AI435">
        <v>6</v>
      </c>
      <c r="AJ435">
        <v>20</v>
      </c>
      <c r="AK435" t="s">
        <v>51</v>
      </c>
      <c r="AL435" t="s">
        <v>51</v>
      </c>
      <c r="AM435" t="s">
        <v>2059</v>
      </c>
      <c r="AN435" t="s">
        <v>51</v>
      </c>
      <c r="AO435" t="s">
        <v>2060</v>
      </c>
      <c r="AP435" t="s">
        <v>51</v>
      </c>
      <c r="AQ435" t="s">
        <v>2061</v>
      </c>
      <c r="AR435" t="s">
        <v>83</v>
      </c>
      <c r="AS435">
        <f t="shared" si="89"/>
        <v>14</v>
      </c>
      <c r="AT435">
        <f t="shared" si="90"/>
        <v>42</v>
      </c>
      <c r="AU435">
        <f t="shared" si="91"/>
        <v>1</v>
      </c>
      <c r="AV435">
        <f t="shared" si="92"/>
        <v>43</v>
      </c>
      <c r="AW435">
        <f t="shared" si="93"/>
        <v>19</v>
      </c>
      <c r="AX435">
        <f t="shared" si="94"/>
        <v>18</v>
      </c>
      <c r="AY435">
        <f t="shared" si="95"/>
        <v>42</v>
      </c>
      <c r="AZ435">
        <f t="shared" si="96"/>
        <v>88</v>
      </c>
      <c r="BA435">
        <f t="shared" si="97"/>
        <v>91</v>
      </c>
      <c r="BB435">
        <f t="shared" si="98"/>
        <v>0</v>
      </c>
      <c r="BC435">
        <f t="shared" si="99"/>
        <v>28</v>
      </c>
      <c r="BD435" t="str">
        <f t="shared" si="86"/>
        <v/>
      </c>
      <c r="BE435" t="str">
        <f t="shared" si="87"/>
        <v/>
      </c>
      <c r="BF435" t="str">
        <f t="shared" si="88"/>
        <v/>
      </c>
    </row>
    <row r="436" spans="1:58" hidden="1" x14ac:dyDescent="0.35">
      <c r="A436" t="s">
        <v>211</v>
      </c>
      <c r="B436" s="10" t="s">
        <v>212</v>
      </c>
      <c r="C436" t="s">
        <v>2062</v>
      </c>
      <c r="D436" t="s">
        <v>501</v>
      </c>
      <c r="E436">
        <v>684</v>
      </c>
      <c r="F436" t="s">
        <v>502</v>
      </c>
      <c r="G436">
        <v>13623</v>
      </c>
      <c r="H436">
        <v>684</v>
      </c>
      <c r="I436">
        <v>25</v>
      </c>
      <c r="J436" t="s">
        <v>51</v>
      </c>
      <c r="K436" t="s">
        <v>51</v>
      </c>
      <c r="L436" t="s">
        <v>51</v>
      </c>
      <c r="M436" t="s">
        <v>51</v>
      </c>
      <c r="N436" t="s">
        <v>51</v>
      </c>
      <c r="O436" t="s">
        <v>51</v>
      </c>
      <c r="P436" t="s">
        <v>51</v>
      </c>
      <c r="Q436" t="s">
        <v>51</v>
      </c>
      <c r="R436" t="s">
        <v>51</v>
      </c>
      <c r="S436" t="s">
        <v>51</v>
      </c>
      <c r="T436" t="s">
        <v>51</v>
      </c>
      <c r="U436" t="s">
        <v>51</v>
      </c>
      <c r="V436" t="s">
        <v>51</v>
      </c>
      <c r="W436" t="s">
        <v>51</v>
      </c>
      <c r="X436" t="s">
        <v>51</v>
      </c>
      <c r="Y436" t="s">
        <v>51</v>
      </c>
      <c r="Z436" t="s">
        <v>51</v>
      </c>
      <c r="AA436" t="s">
        <v>51</v>
      </c>
      <c r="AB436" t="s">
        <v>51</v>
      </c>
      <c r="AC436" t="s">
        <v>51</v>
      </c>
      <c r="AD436" t="s">
        <v>51</v>
      </c>
      <c r="AE436" t="s">
        <v>51</v>
      </c>
      <c r="AF436" t="s">
        <v>51</v>
      </c>
      <c r="AG436" t="s">
        <v>51</v>
      </c>
      <c r="AH436" t="s">
        <v>51</v>
      </c>
      <c r="AI436" t="s">
        <v>51</v>
      </c>
      <c r="AJ436" t="s">
        <v>51</v>
      </c>
      <c r="AK436" t="s">
        <v>51</v>
      </c>
      <c r="AL436" t="s">
        <v>51</v>
      </c>
      <c r="AM436" t="s">
        <v>51</v>
      </c>
      <c r="AN436" t="s">
        <v>51</v>
      </c>
      <c r="AO436" t="s">
        <v>51</v>
      </c>
      <c r="AP436" t="s">
        <v>51</v>
      </c>
      <c r="AQ436" t="s">
        <v>51</v>
      </c>
      <c r="AR436" t="s">
        <v>51</v>
      </c>
      <c r="AS436">
        <f t="shared" si="89"/>
        <v>4</v>
      </c>
      <c r="AT436">
        <f t="shared" si="90"/>
        <v>4</v>
      </c>
      <c r="AU436">
        <f t="shared" si="91"/>
        <v>4</v>
      </c>
      <c r="AV436">
        <f t="shared" si="92"/>
        <v>4</v>
      </c>
      <c r="AW436">
        <f t="shared" si="93"/>
        <v>4</v>
      </c>
      <c r="AX436">
        <f t="shared" si="94"/>
        <v>4</v>
      </c>
      <c r="AY436">
        <f t="shared" si="95"/>
        <v>4</v>
      </c>
      <c r="AZ436">
        <f t="shared" si="96"/>
        <v>4</v>
      </c>
      <c r="BA436">
        <f t="shared" si="97"/>
        <v>4</v>
      </c>
      <c r="BB436">
        <f t="shared" si="98"/>
        <v>9</v>
      </c>
      <c r="BC436">
        <f t="shared" si="99"/>
        <v>0</v>
      </c>
      <c r="BD436" t="str">
        <f t="shared" si="86"/>
        <v/>
      </c>
      <c r="BE436" t="str">
        <f t="shared" si="87"/>
        <v/>
      </c>
      <c r="BF436" t="str">
        <f t="shared" si="88"/>
        <v/>
      </c>
    </row>
    <row r="437" spans="1:58" hidden="1" x14ac:dyDescent="0.35">
      <c r="A437" t="s">
        <v>1170</v>
      </c>
      <c r="B437" s="10" t="s">
        <v>1171</v>
      </c>
      <c r="C437" t="s">
        <v>2063</v>
      </c>
      <c r="D437" t="s">
        <v>501</v>
      </c>
      <c r="E437">
        <v>840</v>
      </c>
      <c r="F437" t="s">
        <v>502</v>
      </c>
      <c r="G437">
        <v>13624</v>
      </c>
      <c r="H437">
        <v>840</v>
      </c>
      <c r="I437">
        <v>25</v>
      </c>
      <c r="J437" t="s">
        <v>51</v>
      </c>
      <c r="K437" t="s">
        <v>51</v>
      </c>
      <c r="L437" t="s">
        <v>51</v>
      </c>
      <c r="M437" t="s">
        <v>51</v>
      </c>
      <c r="N437" t="s">
        <v>51</v>
      </c>
      <c r="O437" t="s">
        <v>51</v>
      </c>
      <c r="P437" t="s">
        <v>51</v>
      </c>
      <c r="Q437" t="s">
        <v>51</v>
      </c>
      <c r="R437" t="s">
        <v>51</v>
      </c>
      <c r="S437" t="s">
        <v>51</v>
      </c>
      <c r="T437" t="s">
        <v>51</v>
      </c>
      <c r="U437" t="s">
        <v>51</v>
      </c>
      <c r="V437" t="s">
        <v>51</v>
      </c>
      <c r="W437" t="s">
        <v>51</v>
      </c>
      <c r="X437" t="s">
        <v>51</v>
      </c>
      <c r="Y437" t="s">
        <v>51</v>
      </c>
      <c r="Z437" t="s">
        <v>51</v>
      </c>
      <c r="AA437" t="s">
        <v>51</v>
      </c>
      <c r="AB437" t="s">
        <v>51</v>
      </c>
      <c r="AC437" t="s">
        <v>51</v>
      </c>
      <c r="AD437" t="s">
        <v>51</v>
      </c>
      <c r="AE437" t="s">
        <v>51</v>
      </c>
      <c r="AF437" t="s">
        <v>51</v>
      </c>
      <c r="AG437" t="s">
        <v>51</v>
      </c>
      <c r="AH437" t="s">
        <v>51</v>
      </c>
      <c r="AI437" t="s">
        <v>51</v>
      </c>
      <c r="AJ437" t="s">
        <v>51</v>
      </c>
      <c r="AK437" t="s">
        <v>51</v>
      </c>
      <c r="AL437" t="s">
        <v>51</v>
      </c>
      <c r="AM437" t="s">
        <v>51</v>
      </c>
      <c r="AN437" t="s">
        <v>51</v>
      </c>
      <c r="AO437" t="s">
        <v>51</v>
      </c>
      <c r="AP437" t="s">
        <v>51</v>
      </c>
      <c r="AQ437" t="s">
        <v>51</v>
      </c>
      <c r="AR437" t="s">
        <v>51</v>
      </c>
      <c r="AS437">
        <f t="shared" si="89"/>
        <v>4</v>
      </c>
      <c r="AT437">
        <f t="shared" si="90"/>
        <v>4</v>
      </c>
      <c r="AU437">
        <f t="shared" si="91"/>
        <v>4</v>
      </c>
      <c r="AV437">
        <f t="shared" si="92"/>
        <v>4</v>
      </c>
      <c r="AW437">
        <f t="shared" si="93"/>
        <v>4</v>
      </c>
      <c r="AX437">
        <f t="shared" si="94"/>
        <v>4</v>
      </c>
      <c r="AY437">
        <f t="shared" si="95"/>
        <v>4</v>
      </c>
      <c r="AZ437">
        <f t="shared" si="96"/>
        <v>4</v>
      </c>
      <c r="BA437">
        <f t="shared" si="97"/>
        <v>4</v>
      </c>
      <c r="BB437">
        <f t="shared" si="98"/>
        <v>9</v>
      </c>
      <c r="BC437">
        <f t="shared" si="99"/>
        <v>0</v>
      </c>
      <c r="BD437" t="str">
        <f t="shared" si="86"/>
        <v/>
      </c>
      <c r="BE437" t="str">
        <f t="shared" si="87"/>
        <v/>
      </c>
      <c r="BF437" t="str">
        <f t="shared" si="88"/>
        <v/>
      </c>
    </row>
    <row r="438" spans="1:58" hidden="1" x14ac:dyDescent="0.35">
      <c r="A438" t="s">
        <v>138</v>
      </c>
      <c r="B438" s="10" t="s">
        <v>139</v>
      </c>
      <c r="C438" t="s">
        <v>2064</v>
      </c>
      <c r="D438" t="s">
        <v>501</v>
      </c>
      <c r="E438">
        <v>702</v>
      </c>
      <c r="F438" t="s">
        <v>502</v>
      </c>
      <c r="G438">
        <v>13625</v>
      </c>
      <c r="H438">
        <v>702</v>
      </c>
      <c r="I438">
        <v>25</v>
      </c>
      <c r="J438" t="s">
        <v>51</v>
      </c>
      <c r="K438" t="s">
        <v>51</v>
      </c>
      <c r="L438" t="s">
        <v>51</v>
      </c>
      <c r="M438" t="s">
        <v>51</v>
      </c>
      <c r="N438" t="s">
        <v>51</v>
      </c>
      <c r="O438" t="s">
        <v>51</v>
      </c>
      <c r="P438" t="s">
        <v>51</v>
      </c>
      <c r="Q438" t="s">
        <v>51</v>
      </c>
      <c r="R438" t="s">
        <v>51</v>
      </c>
      <c r="S438" t="s">
        <v>51</v>
      </c>
      <c r="T438" t="s">
        <v>51</v>
      </c>
      <c r="U438" t="s">
        <v>51</v>
      </c>
      <c r="V438" t="s">
        <v>51</v>
      </c>
      <c r="W438" t="s">
        <v>51</v>
      </c>
      <c r="X438" t="s">
        <v>51</v>
      </c>
      <c r="Y438" t="s">
        <v>51</v>
      </c>
      <c r="Z438" t="s">
        <v>51</v>
      </c>
      <c r="AA438" t="s">
        <v>51</v>
      </c>
      <c r="AB438" t="s">
        <v>51</v>
      </c>
      <c r="AC438" t="s">
        <v>51</v>
      </c>
      <c r="AD438" t="s">
        <v>51</v>
      </c>
      <c r="AE438" t="s">
        <v>51</v>
      </c>
      <c r="AF438" t="s">
        <v>51</v>
      </c>
      <c r="AG438" t="s">
        <v>51</v>
      </c>
      <c r="AH438" t="s">
        <v>51</v>
      </c>
      <c r="AI438" t="s">
        <v>51</v>
      </c>
      <c r="AJ438" t="s">
        <v>51</v>
      </c>
      <c r="AK438" t="s">
        <v>51</v>
      </c>
      <c r="AL438" t="s">
        <v>51</v>
      </c>
      <c r="AM438" t="s">
        <v>51</v>
      </c>
      <c r="AN438" t="s">
        <v>51</v>
      </c>
      <c r="AO438" t="s">
        <v>51</v>
      </c>
      <c r="AP438" t="s">
        <v>51</v>
      </c>
      <c r="AQ438" t="s">
        <v>51</v>
      </c>
      <c r="AR438" t="s">
        <v>51</v>
      </c>
      <c r="AS438">
        <f t="shared" si="89"/>
        <v>4</v>
      </c>
      <c r="AT438">
        <f t="shared" si="90"/>
        <v>4</v>
      </c>
      <c r="AU438">
        <f t="shared" si="91"/>
        <v>4</v>
      </c>
      <c r="AV438">
        <f t="shared" si="92"/>
        <v>4</v>
      </c>
      <c r="AW438">
        <f t="shared" si="93"/>
        <v>4</v>
      </c>
      <c r="AX438">
        <f t="shared" si="94"/>
        <v>4</v>
      </c>
      <c r="AY438">
        <f t="shared" si="95"/>
        <v>4</v>
      </c>
      <c r="AZ438">
        <f t="shared" si="96"/>
        <v>4</v>
      </c>
      <c r="BA438">
        <f t="shared" si="97"/>
        <v>4</v>
      </c>
      <c r="BB438">
        <f t="shared" si="98"/>
        <v>9</v>
      </c>
      <c r="BC438">
        <f t="shared" si="99"/>
        <v>0</v>
      </c>
      <c r="BD438" t="str">
        <f t="shared" si="86"/>
        <v/>
      </c>
      <c r="BE438" t="str">
        <f t="shared" si="87"/>
        <v/>
      </c>
      <c r="BF438" t="str">
        <f t="shared" si="88"/>
        <v/>
      </c>
    </row>
    <row r="439" spans="1:58" x14ac:dyDescent="0.35">
      <c r="A439" t="s">
        <v>1469</v>
      </c>
      <c r="B439" s="10" t="s">
        <v>1470</v>
      </c>
      <c r="C439" t="s">
        <v>2065</v>
      </c>
      <c r="D439" t="s">
        <v>85</v>
      </c>
      <c r="E439">
        <v>415</v>
      </c>
      <c r="F439" t="s">
        <v>90</v>
      </c>
      <c r="G439">
        <v>13626</v>
      </c>
      <c r="H439">
        <v>415</v>
      </c>
      <c r="I439">
        <v>25</v>
      </c>
      <c r="J439" t="s">
        <v>51</v>
      </c>
      <c r="K439" t="s">
        <v>51</v>
      </c>
      <c r="L439" t="s">
        <v>51</v>
      </c>
      <c r="M439" t="s">
        <v>51</v>
      </c>
      <c r="N439" t="s">
        <v>51</v>
      </c>
      <c r="O439" t="s">
        <v>51</v>
      </c>
      <c r="P439" t="s">
        <v>51</v>
      </c>
      <c r="Q439" t="s">
        <v>51</v>
      </c>
      <c r="R439" t="s">
        <v>51</v>
      </c>
      <c r="S439" t="s">
        <v>51</v>
      </c>
      <c r="T439" t="s">
        <v>51</v>
      </c>
      <c r="U439" t="s">
        <v>51</v>
      </c>
      <c r="V439" t="s">
        <v>51</v>
      </c>
      <c r="W439" t="s">
        <v>51</v>
      </c>
      <c r="X439" t="s">
        <v>51</v>
      </c>
      <c r="Y439" t="s">
        <v>51</v>
      </c>
      <c r="Z439" t="s">
        <v>51</v>
      </c>
      <c r="AA439" t="s">
        <v>51</v>
      </c>
      <c r="AB439" t="s">
        <v>51</v>
      </c>
      <c r="AC439" t="s">
        <v>1564</v>
      </c>
      <c r="AD439" t="s">
        <v>51</v>
      </c>
      <c r="AE439" t="s">
        <v>51</v>
      </c>
      <c r="AF439" t="s">
        <v>51</v>
      </c>
      <c r="AG439" t="s">
        <v>51</v>
      </c>
      <c r="AH439" t="s">
        <v>51</v>
      </c>
      <c r="AI439" t="s">
        <v>51</v>
      </c>
      <c r="AJ439" t="s">
        <v>51</v>
      </c>
      <c r="AK439" t="s">
        <v>51</v>
      </c>
      <c r="AL439" t="s">
        <v>51</v>
      </c>
      <c r="AM439" t="s">
        <v>51</v>
      </c>
      <c r="AN439" t="s">
        <v>51</v>
      </c>
      <c r="AO439" t="s">
        <v>51</v>
      </c>
      <c r="AP439">
        <v>159</v>
      </c>
      <c r="AQ439" t="s">
        <v>51</v>
      </c>
      <c r="AR439" t="s">
        <v>51</v>
      </c>
      <c r="AS439">
        <f t="shared" si="89"/>
        <v>4</v>
      </c>
      <c r="AT439">
        <f t="shared" si="90"/>
        <v>4</v>
      </c>
      <c r="AU439">
        <f t="shared" si="91"/>
        <v>4</v>
      </c>
      <c r="AV439">
        <f t="shared" si="92"/>
        <v>4</v>
      </c>
      <c r="AW439">
        <f t="shared" si="93"/>
        <v>4</v>
      </c>
      <c r="AX439">
        <f t="shared" si="94"/>
        <v>4</v>
      </c>
      <c r="AY439">
        <f t="shared" si="95"/>
        <v>4</v>
      </c>
      <c r="AZ439">
        <f t="shared" si="96"/>
        <v>6</v>
      </c>
      <c r="BA439">
        <f t="shared" si="97"/>
        <v>4</v>
      </c>
      <c r="BB439">
        <f t="shared" si="98"/>
        <v>8</v>
      </c>
      <c r="BC439">
        <f t="shared" si="99"/>
        <v>0</v>
      </c>
      <c r="BD439" t="str">
        <f t="shared" si="86"/>
        <v/>
      </c>
      <c r="BE439" t="str">
        <f t="shared" si="87"/>
        <v/>
      </c>
      <c r="BF439" t="str">
        <f t="shared" si="88"/>
        <v/>
      </c>
    </row>
    <row r="440" spans="1:58" hidden="1" x14ac:dyDescent="0.35">
      <c r="A440" t="s">
        <v>436</v>
      </c>
      <c r="B440" s="10" t="s">
        <v>437</v>
      </c>
      <c r="C440" t="s">
        <v>2066</v>
      </c>
      <c r="D440" t="s">
        <v>501</v>
      </c>
      <c r="E440">
        <v>918</v>
      </c>
      <c r="F440" t="s">
        <v>502</v>
      </c>
      <c r="G440">
        <v>13627</v>
      </c>
      <c r="H440">
        <v>918</v>
      </c>
      <c r="I440">
        <v>25</v>
      </c>
      <c r="J440" t="s">
        <v>51</v>
      </c>
      <c r="K440" t="s">
        <v>51</v>
      </c>
      <c r="L440" t="s">
        <v>51</v>
      </c>
      <c r="M440" t="s">
        <v>51</v>
      </c>
      <c r="N440" t="s">
        <v>51</v>
      </c>
      <c r="O440" t="s">
        <v>51</v>
      </c>
      <c r="P440" t="s">
        <v>51</v>
      </c>
      <c r="Q440" t="s">
        <v>51</v>
      </c>
      <c r="R440" t="s">
        <v>51</v>
      </c>
      <c r="S440" t="s">
        <v>51</v>
      </c>
      <c r="T440" t="s">
        <v>51</v>
      </c>
      <c r="U440" t="s">
        <v>51</v>
      </c>
      <c r="V440" t="s">
        <v>51</v>
      </c>
      <c r="W440" t="s">
        <v>51</v>
      </c>
      <c r="X440" t="s">
        <v>51</v>
      </c>
      <c r="Y440" t="s">
        <v>51</v>
      </c>
      <c r="Z440" t="s">
        <v>51</v>
      </c>
      <c r="AA440" t="s">
        <v>51</v>
      </c>
      <c r="AB440" t="s">
        <v>51</v>
      </c>
      <c r="AC440" t="s">
        <v>51</v>
      </c>
      <c r="AD440" t="s">
        <v>51</v>
      </c>
      <c r="AE440" t="s">
        <v>51</v>
      </c>
      <c r="AF440" t="s">
        <v>51</v>
      </c>
      <c r="AG440" t="s">
        <v>51</v>
      </c>
      <c r="AH440" t="s">
        <v>51</v>
      </c>
      <c r="AI440" t="s">
        <v>51</v>
      </c>
      <c r="AJ440" t="s">
        <v>51</v>
      </c>
      <c r="AK440" t="s">
        <v>51</v>
      </c>
      <c r="AL440" t="s">
        <v>51</v>
      </c>
      <c r="AM440" t="s">
        <v>51</v>
      </c>
      <c r="AN440" t="s">
        <v>51</v>
      </c>
      <c r="AO440" t="s">
        <v>51</v>
      </c>
      <c r="AP440" t="s">
        <v>51</v>
      </c>
      <c r="AQ440" t="s">
        <v>51</v>
      </c>
      <c r="AR440" t="s">
        <v>119</v>
      </c>
      <c r="AS440">
        <f t="shared" si="89"/>
        <v>4</v>
      </c>
      <c r="AT440">
        <f t="shared" si="90"/>
        <v>4</v>
      </c>
      <c r="AU440">
        <f t="shared" si="91"/>
        <v>4</v>
      </c>
      <c r="AV440">
        <f t="shared" si="92"/>
        <v>4</v>
      </c>
      <c r="AW440">
        <f t="shared" si="93"/>
        <v>4</v>
      </c>
      <c r="AX440">
        <f t="shared" si="94"/>
        <v>4</v>
      </c>
      <c r="AY440">
        <f t="shared" si="95"/>
        <v>4</v>
      </c>
      <c r="AZ440">
        <f t="shared" si="96"/>
        <v>4</v>
      </c>
      <c r="BA440">
        <f t="shared" si="97"/>
        <v>4</v>
      </c>
      <c r="BB440">
        <f t="shared" si="98"/>
        <v>9</v>
      </c>
      <c r="BC440">
        <f t="shared" si="99"/>
        <v>0</v>
      </c>
      <c r="BD440" t="str">
        <f t="shared" si="86"/>
        <v/>
      </c>
      <c r="BE440" t="str">
        <f t="shared" si="87"/>
        <v/>
      </c>
      <c r="BF440" t="str">
        <f t="shared" si="88"/>
        <v/>
      </c>
    </row>
    <row r="441" spans="1:58" hidden="1" x14ac:dyDescent="0.35">
      <c r="A441" t="s">
        <v>193</v>
      </c>
      <c r="B441" s="10" t="s">
        <v>194</v>
      </c>
      <c r="C441" t="s">
        <v>2067</v>
      </c>
      <c r="D441" t="s">
        <v>464</v>
      </c>
      <c r="E441">
        <v>944</v>
      </c>
      <c r="F441" t="s">
        <v>86</v>
      </c>
      <c r="G441">
        <v>13628</v>
      </c>
      <c r="H441">
        <v>944</v>
      </c>
      <c r="I441">
        <v>25</v>
      </c>
      <c r="J441" t="s">
        <v>51</v>
      </c>
      <c r="K441" t="s">
        <v>51</v>
      </c>
      <c r="L441" t="s">
        <v>51</v>
      </c>
      <c r="M441" t="s">
        <v>51</v>
      </c>
      <c r="N441" t="s">
        <v>51</v>
      </c>
      <c r="O441" t="s">
        <v>51</v>
      </c>
      <c r="P441" t="s">
        <v>51</v>
      </c>
      <c r="Q441" t="s">
        <v>51</v>
      </c>
      <c r="R441" t="s">
        <v>51</v>
      </c>
      <c r="S441" t="s">
        <v>51</v>
      </c>
      <c r="T441" t="s">
        <v>51</v>
      </c>
      <c r="U441" t="s">
        <v>51</v>
      </c>
      <c r="V441" t="s">
        <v>51</v>
      </c>
      <c r="W441" t="s">
        <v>51</v>
      </c>
      <c r="X441" t="s">
        <v>51</v>
      </c>
      <c r="Y441" t="s">
        <v>51</v>
      </c>
      <c r="Z441" t="s">
        <v>51</v>
      </c>
      <c r="AA441" t="s">
        <v>51</v>
      </c>
      <c r="AB441" t="s">
        <v>51</v>
      </c>
      <c r="AC441" t="s">
        <v>51</v>
      </c>
      <c r="AD441" t="s">
        <v>51</v>
      </c>
      <c r="AE441" t="s">
        <v>51</v>
      </c>
      <c r="AF441" t="s">
        <v>51</v>
      </c>
      <c r="AG441" t="s">
        <v>51</v>
      </c>
      <c r="AH441" t="s">
        <v>51</v>
      </c>
      <c r="AI441" t="s">
        <v>51</v>
      </c>
      <c r="AJ441" t="s">
        <v>51</v>
      </c>
      <c r="AK441" t="s">
        <v>51</v>
      </c>
      <c r="AL441" t="s">
        <v>51</v>
      </c>
      <c r="AM441" t="s">
        <v>51</v>
      </c>
      <c r="AN441" t="s">
        <v>51</v>
      </c>
      <c r="AO441" t="s">
        <v>51</v>
      </c>
      <c r="AP441" t="s">
        <v>51</v>
      </c>
      <c r="AQ441" t="s">
        <v>51</v>
      </c>
      <c r="AR441" t="s">
        <v>51</v>
      </c>
      <c r="AS441">
        <f t="shared" si="89"/>
        <v>4</v>
      </c>
      <c r="AT441">
        <f t="shared" si="90"/>
        <v>4</v>
      </c>
      <c r="AU441">
        <f t="shared" si="91"/>
        <v>4</v>
      </c>
      <c r="AV441">
        <f t="shared" si="92"/>
        <v>4</v>
      </c>
      <c r="AW441">
        <f t="shared" si="93"/>
        <v>4</v>
      </c>
      <c r="AX441">
        <f t="shared" si="94"/>
        <v>4</v>
      </c>
      <c r="AY441">
        <f t="shared" si="95"/>
        <v>4</v>
      </c>
      <c r="AZ441">
        <f t="shared" si="96"/>
        <v>4</v>
      </c>
      <c r="BA441">
        <f t="shared" si="97"/>
        <v>4</v>
      </c>
      <c r="BB441">
        <f t="shared" si="98"/>
        <v>9</v>
      </c>
      <c r="BC441">
        <f t="shared" si="99"/>
        <v>0</v>
      </c>
      <c r="BD441" t="str">
        <f t="shared" si="86"/>
        <v/>
      </c>
      <c r="BE441" t="str">
        <f t="shared" si="87"/>
        <v/>
      </c>
      <c r="BF441" t="str">
        <f t="shared" si="88"/>
        <v/>
      </c>
    </row>
    <row r="442" spans="1:58" hidden="1" x14ac:dyDescent="0.35">
      <c r="A442" t="s">
        <v>193</v>
      </c>
      <c r="B442" s="10" t="s">
        <v>194</v>
      </c>
      <c r="C442" t="s">
        <v>2068</v>
      </c>
      <c r="D442" t="s">
        <v>85</v>
      </c>
      <c r="E442">
        <v>995</v>
      </c>
      <c r="F442" t="s">
        <v>86</v>
      </c>
      <c r="G442">
        <v>13629</v>
      </c>
      <c r="H442">
        <v>995</v>
      </c>
      <c r="I442">
        <v>25</v>
      </c>
      <c r="J442" t="s">
        <v>51</v>
      </c>
      <c r="K442" t="s">
        <v>51</v>
      </c>
      <c r="L442" t="s">
        <v>51</v>
      </c>
      <c r="M442" t="s">
        <v>51</v>
      </c>
      <c r="N442" t="s">
        <v>51</v>
      </c>
      <c r="O442" t="s">
        <v>51</v>
      </c>
      <c r="P442" t="s">
        <v>51</v>
      </c>
      <c r="Q442" t="s">
        <v>51</v>
      </c>
      <c r="R442" t="s">
        <v>51</v>
      </c>
      <c r="S442" t="s">
        <v>51</v>
      </c>
      <c r="T442" t="s">
        <v>51</v>
      </c>
      <c r="U442" t="s">
        <v>51</v>
      </c>
      <c r="V442" t="s">
        <v>51</v>
      </c>
      <c r="W442" t="s">
        <v>51</v>
      </c>
      <c r="X442" t="s">
        <v>51</v>
      </c>
      <c r="Y442" t="s">
        <v>51</v>
      </c>
      <c r="Z442" t="s">
        <v>51</v>
      </c>
      <c r="AA442" t="s">
        <v>51</v>
      </c>
      <c r="AB442" t="s">
        <v>51</v>
      </c>
      <c r="AC442" t="s">
        <v>51</v>
      </c>
      <c r="AD442" t="s">
        <v>51</v>
      </c>
      <c r="AE442" t="s">
        <v>51</v>
      </c>
      <c r="AF442" t="s">
        <v>51</v>
      </c>
      <c r="AG442" t="s">
        <v>51</v>
      </c>
      <c r="AH442" t="s">
        <v>51</v>
      </c>
      <c r="AI442" t="s">
        <v>51</v>
      </c>
      <c r="AJ442" t="s">
        <v>51</v>
      </c>
      <c r="AK442" t="s">
        <v>51</v>
      </c>
      <c r="AL442" t="s">
        <v>51</v>
      </c>
      <c r="AM442" t="s">
        <v>51</v>
      </c>
      <c r="AN442" t="s">
        <v>51</v>
      </c>
      <c r="AO442" t="s">
        <v>51</v>
      </c>
      <c r="AP442" t="s">
        <v>51</v>
      </c>
      <c r="AQ442" t="s">
        <v>51</v>
      </c>
      <c r="AR442" t="s">
        <v>51</v>
      </c>
      <c r="AS442">
        <f t="shared" si="89"/>
        <v>4</v>
      </c>
      <c r="AT442">
        <f t="shared" si="90"/>
        <v>4</v>
      </c>
      <c r="AU442">
        <f t="shared" si="91"/>
        <v>4</v>
      </c>
      <c r="AV442">
        <f t="shared" si="92"/>
        <v>4</v>
      </c>
      <c r="AW442">
        <f t="shared" si="93"/>
        <v>4</v>
      </c>
      <c r="AX442">
        <f t="shared" si="94"/>
        <v>4</v>
      </c>
      <c r="AY442">
        <f t="shared" si="95"/>
        <v>4</v>
      </c>
      <c r="AZ442">
        <f t="shared" si="96"/>
        <v>4</v>
      </c>
      <c r="BA442">
        <f t="shared" si="97"/>
        <v>4</v>
      </c>
      <c r="BB442">
        <f t="shared" si="98"/>
        <v>9</v>
      </c>
      <c r="BC442">
        <f t="shared" si="99"/>
        <v>0</v>
      </c>
      <c r="BD442" t="str">
        <f t="shared" si="86"/>
        <v/>
      </c>
      <c r="BE442" t="str">
        <f t="shared" si="87"/>
        <v/>
      </c>
      <c r="BF442" t="str">
        <f t="shared" si="88"/>
        <v/>
      </c>
    </row>
    <row r="443" spans="1:58" hidden="1" x14ac:dyDescent="0.35">
      <c r="A443" t="s">
        <v>399</v>
      </c>
      <c r="B443" s="10" t="s">
        <v>400</v>
      </c>
      <c r="C443" t="s">
        <v>2069</v>
      </c>
      <c r="D443" t="s">
        <v>464</v>
      </c>
      <c r="E443">
        <v>779</v>
      </c>
      <c r="F443" t="s">
        <v>86</v>
      </c>
      <c r="G443">
        <v>13630</v>
      </c>
      <c r="H443">
        <v>779</v>
      </c>
      <c r="I443">
        <v>25</v>
      </c>
      <c r="J443" t="s">
        <v>51</v>
      </c>
      <c r="K443" t="s">
        <v>51</v>
      </c>
      <c r="L443" t="s">
        <v>51</v>
      </c>
      <c r="M443" t="s">
        <v>51</v>
      </c>
      <c r="N443" t="s">
        <v>51</v>
      </c>
      <c r="O443" t="s">
        <v>51</v>
      </c>
      <c r="P443" t="s">
        <v>51</v>
      </c>
      <c r="Q443" t="s">
        <v>51</v>
      </c>
      <c r="R443" t="s">
        <v>51</v>
      </c>
      <c r="S443" t="s">
        <v>51</v>
      </c>
      <c r="T443" t="s">
        <v>51</v>
      </c>
      <c r="U443" t="s">
        <v>51</v>
      </c>
      <c r="V443" t="s">
        <v>51</v>
      </c>
      <c r="W443" t="s">
        <v>51</v>
      </c>
      <c r="X443" t="s">
        <v>51</v>
      </c>
      <c r="Y443" t="s">
        <v>51</v>
      </c>
      <c r="Z443" t="s">
        <v>51</v>
      </c>
      <c r="AA443" t="s">
        <v>51</v>
      </c>
      <c r="AB443" t="s">
        <v>51</v>
      </c>
      <c r="AC443" t="s">
        <v>51</v>
      </c>
      <c r="AD443" t="s">
        <v>51</v>
      </c>
      <c r="AE443" t="s">
        <v>51</v>
      </c>
      <c r="AF443" t="s">
        <v>51</v>
      </c>
      <c r="AG443" t="s">
        <v>51</v>
      </c>
      <c r="AH443" t="s">
        <v>51</v>
      </c>
      <c r="AI443" t="s">
        <v>51</v>
      </c>
      <c r="AJ443" t="s">
        <v>51</v>
      </c>
      <c r="AK443" t="s">
        <v>51</v>
      </c>
      <c r="AL443" t="s">
        <v>51</v>
      </c>
      <c r="AM443" t="s">
        <v>51</v>
      </c>
      <c r="AN443" t="s">
        <v>51</v>
      </c>
      <c r="AO443" t="s">
        <v>51</v>
      </c>
      <c r="AP443" t="s">
        <v>51</v>
      </c>
      <c r="AQ443" t="s">
        <v>51</v>
      </c>
      <c r="AR443" t="s">
        <v>51</v>
      </c>
      <c r="AS443">
        <f t="shared" si="89"/>
        <v>4</v>
      </c>
      <c r="AT443">
        <f t="shared" si="90"/>
        <v>4</v>
      </c>
      <c r="AU443">
        <f t="shared" si="91"/>
        <v>4</v>
      </c>
      <c r="AV443">
        <f t="shared" si="92"/>
        <v>4</v>
      </c>
      <c r="AW443">
        <f t="shared" si="93"/>
        <v>4</v>
      </c>
      <c r="AX443">
        <f t="shared" si="94"/>
        <v>4</v>
      </c>
      <c r="AY443">
        <f t="shared" si="95"/>
        <v>4</v>
      </c>
      <c r="AZ443">
        <f t="shared" si="96"/>
        <v>4</v>
      </c>
      <c r="BA443">
        <f t="shared" si="97"/>
        <v>4</v>
      </c>
      <c r="BB443">
        <f t="shared" si="98"/>
        <v>9</v>
      </c>
      <c r="BC443">
        <f t="shared" si="99"/>
        <v>0</v>
      </c>
      <c r="BD443" t="str">
        <f t="shared" si="86"/>
        <v/>
      </c>
      <c r="BE443" t="str">
        <f t="shared" si="87"/>
        <v/>
      </c>
      <c r="BF443" t="str">
        <f t="shared" si="88"/>
        <v/>
      </c>
    </row>
    <row r="444" spans="1:58" hidden="1" x14ac:dyDescent="0.35">
      <c r="A444" t="s">
        <v>399</v>
      </c>
      <c r="B444" s="10" t="s">
        <v>400</v>
      </c>
      <c r="C444" t="s">
        <v>2070</v>
      </c>
      <c r="D444" t="s">
        <v>501</v>
      </c>
      <c r="E444">
        <v>1000</v>
      </c>
      <c r="F444" t="s">
        <v>86</v>
      </c>
      <c r="G444">
        <v>13631</v>
      </c>
      <c r="H444">
        <v>1000</v>
      </c>
      <c r="I444">
        <v>25</v>
      </c>
      <c r="J444" t="s">
        <v>51</v>
      </c>
      <c r="K444" t="s">
        <v>51</v>
      </c>
      <c r="L444" t="s">
        <v>51</v>
      </c>
      <c r="M444" t="s">
        <v>51</v>
      </c>
      <c r="N444" t="s">
        <v>51</v>
      </c>
      <c r="O444" t="s">
        <v>51</v>
      </c>
      <c r="P444" t="s">
        <v>51</v>
      </c>
      <c r="Q444" t="s">
        <v>51</v>
      </c>
      <c r="R444" t="s">
        <v>51</v>
      </c>
      <c r="S444" t="s">
        <v>51</v>
      </c>
      <c r="T444" t="s">
        <v>51</v>
      </c>
      <c r="U444" t="s">
        <v>51</v>
      </c>
      <c r="V444" t="s">
        <v>51</v>
      </c>
      <c r="W444" t="s">
        <v>51</v>
      </c>
      <c r="X444" t="s">
        <v>51</v>
      </c>
      <c r="Y444" t="s">
        <v>51</v>
      </c>
      <c r="Z444" t="s">
        <v>51</v>
      </c>
      <c r="AA444" t="s">
        <v>51</v>
      </c>
      <c r="AB444" t="s">
        <v>51</v>
      </c>
      <c r="AC444" t="s">
        <v>51</v>
      </c>
      <c r="AD444" t="s">
        <v>51</v>
      </c>
      <c r="AE444" t="s">
        <v>51</v>
      </c>
      <c r="AF444" t="s">
        <v>51</v>
      </c>
      <c r="AG444" t="s">
        <v>51</v>
      </c>
      <c r="AH444" t="s">
        <v>51</v>
      </c>
      <c r="AI444" t="s">
        <v>51</v>
      </c>
      <c r="AJ444" t="s">
        <v>51</v>
      </c>
      <c r="AK444" t="s">
        <v>51</v>
      </c>
      <c r="AL444" t="s">
        <v>51</v>
      </c>
      <c r="AM444" t="s">
        <v>51</v>
      </c>
      <c r="AN444" t="s">
        <v>51</v>
      </c>
      <c r="AO444" t="s">
        <v>51</v>
      </c>
      <c r="AP444" t="s">
        <v>51</v>
      </c>
      <c r="AQ444" t="s">
        <v>51</v>
      </c>
      <c r="AR444" t="s">
        <v>51</v>
      </c>
      <c r="AS444">
        <f t="shared" si="89"/>
        <v>4</v>
      </c>
      <c r="AT444">
        <f t="shared" si="90"/>
        <v>4</v>
      </c>
      <c r="AU444">
        <f t="shared" si="91"/>
        <v>4</v>
      </c>
      <c r="AV444">
        <f t="shared" si="92"/>
        <v>4</v>
      </c>
      <c r="AW444">
        <f t="shared" si="93"/>
        <v>4</v>
      </c>
      <c r="AX444">
        <f t="shared" si="94"/>
        <v>4</v>
      </c>
      <c r="AY444">
        <f t="shared" si="95"/>
        <v>4</v>
      </c>
      <c r="AZ444">
        <f t="shared" si="96"/>
        <v>4</v>
      </c>
      <c r="BA444">
        <f t="shared" si="97"/>
        <v>4</v>
      </c>
      <c r="BB444">
        <f t="shared" si="98"/>
        <v>9</v>
      </c>
      <c r="BC444">
        <f t="shared" si="99"/>
        <v>0</v>
      </c>
      <c r="BD444" t="str">
        <f t="shared" si="86"/>
        <v/>
      </c>
      <c r="BE444" t="str">
        <f t="shared" si="87"/>
        <v/>
      </c>
      <c r="BF444" t="str">
        <f t="shared" si="88"/>
        <v/>
      </c>
    </row>
    <row r="445" spans="1:58" hidden="1" x14ac:dyDescent="0.35">
      <c r="A445" t="s">
        <v>648</v>
      </c>
      <c r="B445" s="10" t="s">
        <v>649</v>
      </c>
      <c r="C445" t="s">
        <v>2071</v>
      </c>
      <c r="D445" t="s">
        <v>49</v>
      </c>
      <c r="E445">
        <v>64</v>
      </c>
      <c r="F445" t="s">
        <v>50</v>
      </c>
      <c r="G445">
        <v>13632</v>
      </c>
      <c r="H445">
        <v>64</v>
      </c>
      <c r="I445">
        <v>25</v>
      </c>
      <c r="J445" t="s">
        <v>51</v>
      </c>
      <c r="K445" t="s">
        <v>51</v>
      </c>
      <c r="L445" t="s">
        <v>51</v>
      </c>
      <c r="M445" t="s">
        <v>51</v>
      </c>
      <c r="N445" t="s">
        <v>51</v>
      </c>
      <c r="O445" t="s">
        <v>51</v>
      </c>
      <c r="P445" t="s">
        <v>51</v>
      </c>
      <c r="Q445" t="s">
        <v>51</v>
      </c>
      <c r="R445" t="s">
        <v>51</v>
      </c>
      <c r="S445" t="s">
        <v>51</v>
      </c>
      <c r="T445" t="s">
        <v>51</v>
      </c>
      <c r="U445" t="s">
        <v>51</v>
      </c>
      <c r="V445" t="s">
        <v>51</v>
      </c>
      <c r="W445" t="s">
        <v>51</v>
      </c>
      <c r="X445" t="s">
        <v>51</v>
      </c>
      <c r="Y445" t="s">
        <v>51</v>
      </c>
      <c r="Z445" t="s">
        <v>51</v>
      </c>
      <c r="AA445" t="s">
        <v>51</v>
      </c>
      <c r="AB445" t="s">
        <v>51</v>
      </c>
      <c r="AC445" t="s">
        <v>51</v>
      </c>
      <c r="AD445" t="s">
        <v>51</v>
      </c>
      <c r="AE445" t="s">
        <v>51</v>
      </c>
      <c r="AF445" t="s">
        <v>51</v>
      </c>
      <c r="AG445" t="s">
        <v>51</v>
      </c>
      <c r="AH445" t="s">
        <v>51</v>
      </c>
      <c r="AI445" t="s">
        <v>51</v>
      </c>
      <c r="AJ445" t="s">
        <v>51</v>
      </c>
      <c r="AK445" t="s">
        <v>51</v>
      </c>
      <c r="AL445" t="s">
        <v>51</v>
      </c>
      <c r="AM445" t="s">
        <v>51</v>
      </c>
      <c r="AN445" t="s">
        <v>51</v>
      </c>
      <c r="AO445" t="s">
        <v>51</v>
      </c>
      <c r="AP445" t="s">
        <v>51</v>
      </c>
      <c r="AQ445" t="s">
        <v>51</v>
      </c>
      <c r="AR445" t="s">
        <v>51</v>
      </c>
      <c r="AS445">
        <f t="shared" si="89"/>
        <v>4</v>
      </c>
      <c r="AT445">
        <f t="shared" si="90"/>
        <v>4</v>
      </c>
      <c r="AU445">
        <f t="shared" si="91"/>
        <v>4</v>
      </c>
      <c r="AV445">
        <f t="shared" si="92"/>
        <v>4</v>
      </c>
      <c r="AW445">
        <f t="shared" si="93"/>
        <v>4</v>
      </c>
      <c r="AX445">
        <f t="shared" si="94"/>
        <v>4</v>
      </c>
      <c r="AY445">
        <f t="shared" si="95"/>
        <v>4</v>
      </c>
      <c r="AZ445">
        <f t="shared" si="96"/>
        <v>4</v>
      </c>
      <c r="BA445">
        <f t="shared" si="97"/>
        <v>4</v>
      </c>
      <c r="BB445">
        <f t="shared" si="98"/>
        <v>9</v>
      </c>
      <c r="BC445">
        <f t="shared" si="99"/>
        <v>0</v>
      </c>
      <c r="BD445" t="str">
        <f t="shared" si="86"/>
        <v/>
      </c>
      <c r="BE445" t="str">
        <f t="shared" si="87"/>
        <v/>
      </c>
      <c r="BF445" t="str">
        <f t="shared" si="88"/>
        <v/>
      </c>
    </row>
    <row r="446" spans="1:58" hidden="1" x14ac:dyDescent="0.35">
      <c r="A446" t="s">
        <v>193</v>
      </c>
      <c r="B446" s="10" t="s">
        <v>194</v>
      </c>
      <c r="C446" t="s">
        <v>2072</v>
      </c>
      <c r="D446" t="s">
        <v>501</v>
      </c>
      <c r="E446">
        <v>1021</v>
      </c>
      <c r="F446" t="s">
        <v>86</v>
      </c>
      <c r="G446">
        <v>13633</v>
      </c>
      <c r="H446">
        <v>1021</v>
      </c>
      <c r="I446">
        <v>25</v>
      </c>
      <c r="J446" t="s">
        <v>51</v>
      </c>
      <c r="K446" t="s">
        <v>51</v>
      </c>
      <c r="L446" t="s">
        <v>51</v>
      </c>
      <c r="M446" t="s">
        <v>51</v>
      </c>
      <c r="N446" t="s">
        <v>51</v>
      </c>
      <c r="O446" t="s">
        <v>51</v>
      </c>
      <c r="P446" t="s">
        <v>51</v>
      </c>
      <c r="Q446" t="s">
        <v>51</v>
      </c>
      <c r="R446" t="s">
        <v>51</v>
      </c>
      <c r="S446" t="s">
        <v>51</v>
      </c>
      <c r="T446" t="s">
        <v>51</v>
      </c>
      <c r="U446" t="s">
        <v>51</v>
      </c>
      <c r="V446" t="s">
        <v>51</v>
      </c>
      <c r="W446" t="s">
        <v>51</v>
      </c>
      <c r="X446" t="s">
        <v>51</v>
      </c>
      <c r="Y446" t="s">
        <v>51</v>
      </c>
      <c r="Z446" t="s">
        <v>51</v>
      </c>
      <c r="AA446" t="s">
        <v>51</v>
      </c>
      <c r="AB446" t="s">
        <v>51</v>
      </c>
      <c r="AC446" t="s">
        <v>51</v>
      </c>
      <c r="AD446" t="s">
        <v>51</v>
      </c>
      <c r="AE446" t="s">
        <v>51</v>
      </c>
      <c r="AF446" t="s">
        <v>51</v>
      </c>
      <c r="AG446" t="s">
        <v>51</v>
      </c>
      <c r="AH446" t="s">
        <v>51</v>
      </c>
      <c r="AI446" t="s">
        <v>51</v>
      </c>
      <c r="AJ446" t="s">
        <v>51</v>
      </c>
      <c r="AK446" t="s">
        <v>51</v>
      </c>
      <c r="AL446" t="s">
        <v>51</v>
      </c>
      <c r="AM446" t="s">
        <v>51</v>
      </c>
      <c r="AN446" t="s">
        <v>51</v>
      </c>
      <c r="AO446" t="s">
        <v>51</v>
      </c>
      <c r="AP446" t="s">
        <v>51</v>
      </c>
      <c r="AQ446" t="s">
        <v>51</v>
      </c>
      <c r="AR446" t="s">
        <v>51</v>
      </c>
      <c r="AS446">
        <f t="shared" si="89"/>
        <v>4</v>
      </c>
      <c r="AT446">
        <f t="shared" si="90"/>
        <v>4</v>
      </c>
      <c r="AU446">
        <f t="shared" si="91"/>
        <v>4</v>
      </c>
      <c r="AV446">
        <f t="shared" si="92"/>
        <v>4</v>
      </c>
      <c r="AW446">
        <f t="shared" si="93"/>
        <v>4</v>
      </c>
      <c r="AX446">
        <f t="shared" si="94"/>
        <v>4</v>
      </c>
      <c r="AY446">
        <f t="shared" si="95"/>
        <v>4</v>
      </c>
      <c r="AZ446">
        <f t="shared" si="96"/>
        <v>4</v>
      </c>
      <c r="BA446">
        <f t="shared" si="97"/>
        <v>4</v>
      </c>
      <c r="BB446">
        <f t="shared" si="98"/>
        <v>9</v>
      </c>
      <c r="BC446">
        <f t="shared" si="99"/>
        <v>0</v>
      </c>
      <c r="BD446" t="str">
        <f t="shared" si="86"/>
        <v/>
      </c>
      <c r="BE446" t="str">
        <f t="shared" si="87"/>
        <v/>
      </c>
      <c r="BF446" t="str">
        <f t="shared" si="88"/>
        <v/>
      </c>
    </row>
    <row r="447" spans="1:58" hidden="1" x14ac:dyDescent="0.35">
      <c r="A447" t="s">
        <v>193</v>
      </c>
      <c r="B447" s="10" t="s">
        <v>194</v>
      </c>
      <c r="C447" t="s">
        <v>2073</v>
      </c>
      <c r="D447" t="s">
        <v>85</v>
      </c>
      <c r="E447">
        <v>942</v>
      </c>
      <c r="F447" t="s">
        <v>86</v>
      </c>
      <c r="G447">
        <v>13634</v>
      </c>
      <c r="H447">
        <v>942</v>
      </c>
      <c r="I447">
        <v>25</v>
      </c>
      <c r="J447" t="s">
        <v>51</v>
      </c>
      <c r="K447" t="s">
        <v>51</v>
      </c>
      <c r="L447" t="s">
        <v>51</v>
      </c>
      <c r="M447" t="s">
        <v>51</v>
      </c>
      <c r="N447" t="s">
        <v>51</v>
      </c>
      <c r="O447" t="s">
        <v>51</v>
      </c>
      <c r="P447" t="s">
        <v>51</v>
      </c>
      <c r="Q447" t="s">
        <v>51</v>
      </c>
      <c r="R447" t="s">
        <v>51</v>
      </c>
      <c r="S447" t="s">
        <v>51</v>
      </c>
      <c r="T447" t="s">
        <v>51</v>
      </c>
      <c r="U447" t="s">
        <v>51</v>
      </c>
      <c r="V447" t="s">
        <v>51</v>
      </c>
      <c r="W447" t="s">
        <v>51</v>
      </c>
      <c r="X447" t="s">
        <v>51</v>
      </c>
      <c r="Y447" t="s">
        <v>51</v>
      </c>
      <c r="Z447" t="s">
        <v>51</v>
      </c>
      <c r="AA447" t="s">
        <v>51</v>
      </c>
      <c r="AB447" t="s">
        <v>51</v>
      </c>
      <c r="AC447" t="s">
        <v>51</v>
      </c>
      <c r="AD447" t="s">
        <v>51</v>
      </c>
      <c r="AE447" t="s">
        <v>51</v>
      </c>
      <c r="AF447" t="s">
        <v>51</v>
      </c>
      <c r="AG447" t="s">
        <v>51</v>
      </c>
      <c r="AH447" t="s">
        <v>51</v>
      </c>
      <c r="AI447" t="s">
        <v>51</v>
      </c>
      <c r="AJ447" t="s">
        <v>51</v>
      </c>
      <c r="AK447" t="s">
        <v>51</v>
      </c>
      <c r="AL447" t="s">
        <v>51</v>
      </c>
      <c r="AM447" t="s">
        <v>51</v>
      </c>
      <c r="AN447" t="s">
        <v>51</v>
      </c>
      <c r="AO447" t="s">
        <v>51</v>
      </c>
      <c r="AP447" t="s">
        <v>51</v>
      </c>
      <c r="AQ447" t="s">
        <v>51</v>
      </c>
      <c r="AR447" t="s">
        <v>51</v>
      </c>
      <c r="AS447">
        <f t="shared" si="89"/>
        <v>4</v>
      </c>
      <c r="AT447">
        <f t="shared" si="90"/>
        <v>4</v>
      </c>
      <c r="AU447">
        <f t="shared" si="91"/>
        <v>4</v>
      </c>
      <c r="AV447">
        <f t="shared" si="92"/>
        <v>4</v>
      </c>
      <c r="AW447">
        <f t="shared" si="93"/>
        <v>4</v>
      </c>
      <c r="AX447">
        <f t="shared" si="94"/>
        <v>4</v>
      </c>
      <c r="AY447">
        <f t="shared" si="95"/>
        <v>4</v>
      </c>
      <c r="AZ447">
        <f t="shared" si="96"/>
        <v>4</v>
      </c>
      <c r="BA447">
        <f t="shared" si="97"/>
        <v>4</v>
      </c>
      <c r="BB447">
        <f t="shared" si="98"/>
        <v>9</v>
      </c>
      <c r="BC447">
        <f t="shared" si="99"/>
        <v>0</v>
      </c>
      <c r="BD447" t="str">
        <f t="shared" si="86"/>
        <v/>
      </c>
      <c r="BE447" t="str">
        <f t="shared" si="87"/>
        <v/>
      </c>
      <c r="BF447" t="str">
        <f t="shared" si="88"/>
        <v/>
      </c>
    </row>
    <row r="448" spans="1:58" hidden="1" x14ac:dyDescent="0.35">
      <c r="A448" t="s">
        <v>723</v>
      </c>
      <c r="B448" s="10" t="s">
        <v>724</v>
      </c>
      <c r="C448" t="s">
        <v>2074</v>
      </c>
      <c r="D448" t="s">
        <v>501</v>
      </c>
      <c r="E448">
        <v>721</v>
      </c>
      <c r="F448" t="s">
        <v>502</v>
      </c>
      <c r="G448">
        <v>13635</v>
      </c>
      <c r="H448">
        <v>721</v>
      </c>
      <c r="I448">
        <v>25</v>
      </c>
      <c r="J448" t="s">
        <v>51</v>
      </c>
      <c r="K448" t="s">
        <v>51</v>
      </c>
      <c r="L448" t="s">
        <v>51</v>
      </c>
      <c r="M448" t="s">
        <v>51</v>
      </c>
      <c r="N448" t="s">
        <v>51</v>
      </c>
      <c r="O448" t="s">
        <v>51</v>
      </c>
      <c r="P448" t="s">
        <v>51</v>
      </c>
      <c r="Q448" t="s">
        <v>51</v>
      </c>
      <c r="R448" t="s">
        <v>51</v>
      </c>
      <c r="S448" t="s">
        <v>51</v>
      </c>
      <c r="T448" t="s">
        <v>51</v>
      </c>
      <c r="U448" t="s">
        <v>51</v>
      </c>
      <c r="V448" t="s">
        <v>51</v>
      </c>
      <c r="W448" t="s">
        <v>51</v>
      </c>
      <c r="X448" t="s">
        <v>51</v>
      </c>
      <c r="Y448" t="s">
        <v>51</v>
      </c>
      <c r="Z448" t="s">
        <v>51</v>
      </c>
      <c r="AA448" t="s">
        <v>51</v>
      </c>
      <c r="AB448" t="s">
        <v>51</v>
      </c>
      <c r="AC448" t="s">
        <v>51</v>
      </c>
      <c r="AD448" t="s">
        <v>51</v>
      </c>
      <c r="AE448" t="s">
        <v>51</v>
      </c>
      <c r="AF448" t="s">
        <v>51</v>
      </c>
      <c r="AG448" t="s">
        <v>51</v>
      </c>
      <c r="AH448" t="s">
        <v>51</v>
      </c>
      <c r="AI448" t="s">
        <v>51</v>
      </c>
      <c r="AJ448" t="s">
        <v>51</v>
      </c>
      <c r="AK448" t="s">
        <v>51</v>
      </c>
      <c r="AL448" t="s">
        <v>51</v>
      </c>
      <c r="AM448" t="s">
        <v>51</v>
      </c>
      <c r="AN448" t="s">
        <v>51</v>
      </c>
      <c r="AO448" t="s">
        <v>51</v>
      </c>
      <c r="AP448" t="s">
        <v>51</v>
      </c>
      <c r="AQ448" t="s">
        <v>51</v>
      </c>
      <c r="AR448" t="s">
        <v>51</v>
      </c>
      <c r="AS448">
        <f t="shared" si="89"/>
        <v>4</v>
      </c>
      <c r="AT448">
        <f t="shared" si="90"/>
        <v>4</v>
      </c>
      <c r="AU448">
        <f t="shared" si="91"/>
        <v>4</v>
      </c>
      <c r="AV448">
        <f t="shared" si="92"/>
        <v>4</v>
      </c>
      <c r="AW448">
        <f t="shared" si="93"/>
        <v>4</v>
      </c>
      <c r="AX448">
        <f t="shared" si="94"/>
        <v>4</v>
      </c>
      <c r="AY448">
        <f t="shared" si="95"/>
        <v>4</v>
      </c>
      <c r="AZ448">
        <f t="shared" si="96"/>
        <v>4</v>
      </c>
      <c r="BA448">
        <f t="shared" si="97"/>
        <v>4</v>
      </c>
      <c r="BB448">
        <f t="shared" si="98"/>
        <v>9</v>
      </c>
      <c r="BC448">
        <f t="shared" si="99"/>
        <v>0</v>
      </c>
      <c r="BD448" t="str">
        <f t="shared" si="86"/>
        <v/>
      </c>
      <c r="BE448" t="str">
        <f t="shared" si="87"/>
        <v/>
      </c>
      <c r="BF448" t="str">
        <f t="shared" si="88"/>
        <v/>
      </c>
    </row>
    <row r="449" spans="1:58" hidden="1" x14ac:dyDescent="0.35">
      <c r="A449" t="s">
        <v>639</v>
      </c>
      <c r="B449" s="10" t="s">
        <v>640</v>
      </c>
      <c r="C449" t="s">
        <v>2075</v>
      </c>
      <c r="D449" t="s">
        <v>501</v>
      </c>
      <c r="E449">
        <v>709</v>
      </c>
      <c r="F449" t="s">
        <v>502</v>
      </c>
      <c r="G449">
        <v>13636</v>
      </c>
      <c r="H449">
        <v>709</v>
      </c>
      <c r="I449">
        <v>25</v>
      </c>
      <c r="J449" t="s">
        <v>51</v>
      </c>
      <c r="K449" t="s">
        <v>51</v>
      </c>
      <c r="L449" t="s">
        <v>51</v>
      </c>
      <c r="M449" t="s">
        <v>51</v>
      </c>
      <c r="N449" t="s">
        <v>51</v>
      </c>
      <c r="O449" t="s">
        <v>51</v>
      </c>
      <c r="P449" t="s">
        <v>51</v>
      </c>
      <c r="Q449" t="s">
        <v>51</v>
      </c>
      <c r="R449" t="s">
        <v>51</v>
      </c>
      <c r="S449" t="s">
        <v>51</v>
      </c>
      <c r="T449" t="s">
        <v>51</v>
      </c>
      <c r="U449" t="s">
        <v>51</v>
      </c>
      <c r="V449" t="s">
        <v>51</v>
      </c>
      <c r="W449" t="s">
        <v>51</v>
      </c>
      <c r="X449" t="s">
        <v>51</v>
      </c>
      <c r="Y449" t="s">
        <v>51</v>
      </c>
      <c r="Z449" t="s">
        <v>51</v>
      </c>
      <c r="AA449" t="s">
        <v>51</v>
      </c>
      <c r="AB449" t="s">
        <v>51</v>
      </c>
      <c r="AC449" t="s">
        <v>51</v>
      </c>
      <c r="AD449" t="s">
        <v>51</v>
      </c>
      <c r="AE449" t="s">
        <v>51</v>
      </c>
      <c r="AF449" t="s">
        <v>51</v>
      </c>
      <c r="AG449" t="s">
        <v>51</v>
      </c>
      <c r="AH449" t="s">
        <v>51</v>
      </c>
      <c r="AI449" t="s">
        <v>51</v>
      </c>
      <c r="AJ449" t="s">
        <v>51</v>
      </c>
      <c r="AK449" t="s">
        <v>51</v>
      </c>
      <c r="AL449" t="s">
        <v>51</v>
      </c>
      <c r="AM449" t="s">
        <v>51</v>
      </c>
      <c r="AN449" t="s">
        <v>51</v>
      </c>
      <c r="AO449" t="s">
        <v>51</v>
      </c>
      <c r="AP449" t="s">
        <v>51</v>
      </c>
      <c r="AQ449" t="s">
        <v>51</v>
      </c>
      <c r="AR449" t="s">
        <v>51</v>
      </c>
      <c r="AS449">
        <f t="shared" si="89"/>
        <v>4</v>
      </c>
      <c r="AT449">
        <f t="shared" si="90"/>
        <v>4</v>
      </c>
      <c r="AU449">
        <f t="shared" si="91"/>
        <v>4</v>
      </c>
      <c r="AV449">
        <f t="shared" si="92"/>
        <v>4</v>
      </c>
      <c r="AW449">
        <f t="shared" si="93"/>
        <v>4</v>
      </c>
      <c r="AX449">
        <f t="shared" si="94"/>
        <v>4</v>
      </c>
      <c r="AY449">
        <f t="shared" si="95"/>
        <v>4</v>
      </c>
      <c r="AZ449">
        <f t="shared" si="96"/>
        <v>4</v>
      </c>
      <c r="BA449">
        <f t="shared" si="97"/>
        <v>4</v>
      </c>
      <c r="BB449">
        <f t="shared" si="98"/>
        <v>9</v>
      </c>
      <c r="BC449">
        <f t="shared" si="99"/>
        <v>0</v>
      </c>
      <c r="BD449" t="str">
        <f t="shared" si="86"/>
        <v/>
      </c>
      <c r="BE449" t="str">
        <f t="shared" si="87"/>
        <v/>
      </c>
      <c r="BF449" t="str">
        <f t="shared" si="88"/>
        <v/>
      </c>
    </row>
    <row r="450" spans="1:58" hidden="1" x14ac:dyDescent="0.35">
      <c r="A450" t="s">
        <v>427</v>
      </c>
      <c r="B450" s="10" t="s">
        <v>428</v>
      </c>
      <c r="C450" t="s">
        <v>2076</v>
      </c>
      <c r="D450" t="s">
        <v>85</v>
      </c>
      <c r="E450">
        <v>594</v>
      </c>
      <c r="F450" t="s">
        <v>90</v>
      </c>
      <c r="G450">
        <v>13637</v>
      </c>
      <c r="H450">
        <v>594</v>
      </c>
      <c r="I450">
        <v>25</v>
      </c>
      <c r="J450" t="s">
        <v>51</v>
      </c>
      <c r="K450" t="s">
        <v>51</v>
      </c>
      <c r="L450" t="s">
        <v>51</v>
      </c>
      <c r="M450" t="s">
        <v>51</v>
      </c>
      <c r="N450" t="s">
        <v>51</v>
      </c>
      <c r="O450" t="s">
        <v>51</v>
      </c>
      <c r="P450" t="s">
        <v>51</v>
      </c>
      <c r="Q450" t="s">
        <v>51</v>
      </c>
      <c r="R450" t="s">
        <v>51</v>
      </c>
      <c r="S450" t="s">
        <v>51</v>
      </c>
      <c r="T450" t="s">
        <v>51</v>
      </c>
      <c r="U450" t="s">
        <v>51</v>
      </c>
      <c r="V450" t="s">
        <v>51</v>
      </c>
      <c r="W450" t="s">
        <v>51</v>
      </c>
      <c r="X450" t="s">
        <v>51</v>
      </c>
      <c r="Y450" t="s">
        <v>51</v>
      </c>
      <c r="Z450" t="s">
        <v>51</v>
      </c>
      <c r="AA450" t="s">
        <v>51</v>
      </c>
      <c r="AB450" t="s">
        <v>51</v>
      </c>
      <c r="AC450" t="s">
        <v>51</v>
      </c>
      <c r="AD450" t="s">
        <v>51</v>
      </c>
      <c r="AE450" t="s">
        <v>51</v>
      </c>
      <c r="AF450" t="s">
        <v>51</v>
      </c>
      <c r="AG450" t="s">
        <v>51</v>
      </c>
      <c r="AH450" t="s">
        <v>51</v>
      </c>
      <c r="AI450" t="s">
        <v>51</v>
      </c>
      <c r="AJ450" t="s">
        <v>51</v>
      </c>
      <c r="AK450" t="s">
        <v>51</v>
      </c>
      <c r="AL450" t="s">
        <v>51</v>
      </c>
      <c r="AM450" t="s">
        <v>51</v>
      </c>
      <c r="AN450" t="s">
        <v>51</v>
      </c>
      <c r="AO450" t="s">
        <v>51</v>
      </c>
      <c r="AP450" t="s">
        <v>51</v>
      </c>
      <c r="AQ450" t="s">
        <v>51</v>
      </c>
      <c r="AR450" t="s">
        <v>51</v>
      </c>
      <c r="AS450">
        <f t="shared" si="89"/>
        <v>4</v>
      </c>
      <c r="AT450">
        <f t="shared" si="90"/>
        <v>4</v>
      </c>
      <c r="AU450">
        <f t="shared" si="91"/>
        <v>4</v>
      </c>
      <c r="AV450">
        <f t="shared" si="92"/>
        <v>4</v>
      </c>
      <c r="AW450">
        <f t="shared" si="93"/>
        <v>4</v>
      </c>
      <c r="AX450">
        <f t="shared" si="94"/>
        <v>4</v>
      </c>
      <c r="AY450">
        <f t="shared" si="95"/>
        <v>4</v>
      </c>
      <c r="AZ450">
        <f t="shared" si="96"/>
        <v>4</v>
      </c>
      <c r="BA450">
        <f t="shared" si="97"/>
        <v>4</v>
      </c>
      <c r="BB450">
        <f t="shared" si="98"/>
        <v>9</v>
      </c>
      <c r="BC450">
        <f t="shared" si="99"/>
        <v>0</v>
      </c>
      <c r="BD450" t="str">
        <f t="shared" si="86"/>
        <v/>
      </c>
      <c r="BE450" t="str">
        <f t="shared" si="87"/>
        <v/>
      </c>
      <c r="BF450" t="str">
        <f t="shared" si="88"/>
        <v/>
      </c>
    </row>
    <row r="451" spans="1:58" hidden="1" x14ac:dyDescent="0.35">
      <c r="A451" t="s">
        <v>518</v>
      </c>
      <c r="B451" s="10" t="s">
        <v>519</v>
      </c>
      <c r="C451" t="s">
        <v>2077</v>
      </c>
      <c r="D451" t="s">
        <v>464</v>
      </c>
      <c r="E451">
        <v>947</v>
      </c>
      <c r="F451" t="s">
        <v>86</v>
      </c>
      <c r="G451">
        <v>13638</v>
      </c>
      <c r="H451">
        <v>947</v>
      </c>
      <c r="I451">
        <v>25</v>
      </c>
      <c r="J451" t="s">
        <v>51</v>
      </c>
      <c r="K451" t="s">
        <v>51</v>
      </c>
      <c r="L451" t="s">
        <v>51</v>
      </c>
      <c r="M451" t="s">
        <v>51</v>
      </c>
      <c r="N451" t="s">
        <v>51</v>
      </c>
      <c r="O451" t="s">
        <v>51</v>
      </c>
      <c r="P451" t="s">
        <v>51</v>
      </c>
      <c r="Q451" t="s">
        <v>51</v>
      </c>
      <c r="R451" t="s">
        <v>51</v>
      </c>
      <c r="S451" t="s">
        <v>51</v>
      </c>
      <c r="T451" t="s">
        <v>51</v>
      </c>
      <c r="U451" t="s">
        <v>51</v>
      </c>
      <c r="V451" t="s">
        <v>51</v>
      </c>
      <c r="W451" t="s">
        <v>51</v>
      </c>
      <c r="X451" t="s">
        <v>51</v>
      </c>
      <c r="Y451" t="s">
        <v>51</v>
      </c>
      <c r="Z451" t="s">
        <v>51</v>
      </c>
      <c r="AA451" t="s">
        <v>51</v>
      </c>
      <c r="AB451" t="s">
        <v>51</v>
      </c>
      <c r="AC451" t="s">
        <v>51</v>
      </c>
      <c r="AD451" t="s">
        <v>51</v>
      </c>
      <c r="AE451" t="s">
        <v>51</v>
      </c>
      <c r="AF451" t="s">
        <v>51</v>
      </c>
      <c r="AG451" t="s">
        <v>51</v>
      </c>
      <c r="AH451" t="s">
        <v>51</v>
      </c>
      <c r="AI451" t="s">
        <v>51</v>
      </c>
      <c r="AJ451" t="s">
        <v>51</v>
      </c>
      <c r="AK451" t="s">
        <v>51</v>
      </c>
      <c r="AL451" t="s">
        <v>51</v>
      </c>
      <c r="AM451" t="s">
        <v>51</v>
      </c>
      <c r="AN451" t="s">
        <v>51</v>
      </c>
      <c r="AO451" t="s">
        <v>51</v>
      </c>
      <c r="AP451" t="s">
        <v>51</v>
      </c>
      <c r="AQ451" t="s">
        <v>51</v>
      </c>
      <c r="AR451" t="s">
        <v>51</v>
      </c>
      <c r="AS451">
        <f t="shared" si="89"/>
        <v>4</v>
      </c>
      <c r="AT451">
        <f t="shared" si="90"/>
        <v>4</v>
      </c>
      <c r="AU451">
        <f t="shared" si="91"/>
        <v>4</v>
      </c>
      <c r="AV451">
        <f t="shared" si="92"/>
        <v>4</v>
      </c>
      <c r="AW451">
        <f t="shared" si="93"/>
        <v>4</v>
      </c>
      <c r="AX451">
        <f t="shared" si="94"/>
        <v>4</v>
      </c>
      <c r="AY451">
        <f t="shared" si="95"/>
        <v>4</v>
      </c>
      <c r="AZ451">
        <f t="shared" si="96"/>
        <v>4</v>
      </c>
      <c r="BA451">
        <f t="shared" si="97"/>
        <v>4</v>
      </c>
      <c r="BB451">
        <f t="shared" si="98"/>
        <v>9</v>
      </c>
      <c r="BC451">
        <f t="shared" si="99"/>
        <v>0</v>
      </c>
      <c r="BD451" t="str">
        <f t="shared" ref="BD451:BD478" si="100">IFERROR(AH451/$AP451,"")</f>
        <v/>
      </c>
      <c r="BE451" t="str">
        <f t="shared" ref="BE451:BE478" si="101">IFERROR(AI451/$AP451,"")</f>
        <v/>
      </c>
      <c r="BF451" t="str">
        <f t="shared" ref="BF451:BF478" si="102">IFERROR(AJ451/$AP451,"")</f>
        <v/>
      </c>
    </row>
    <row r="452" spans="1:58" hidden="1" x14ac:dyDescent="0.35">
      <c r="A452" t="s">
        <v>917</v>
      </c>
      <c r="B452" s="10" t="s">
        <v>918</v>
      </c>
      <c r="C452" t="s">
        <v>2078</v>
      </c>
      <c r="D452" t="s">
        <v>85</v>
      </c>
      <c r="E452">
        <v>376</v>
      </c>
      <c r="F452" t="s">
        <v>86</v>
      </c>
      <c r="G452">
        <v>13639</v>
      </c>
      <c r="H452">
        <v>376</v>
      </c>
      <c r="I452">
        <v>25</v>
      </c>
      <c r="J452" t="s">
        <v>51</v>
      </c>
      <c r="K452" t="s">
        <v>51</v>
      </c>
      <c r="L452" t="s">
        <v>51</v>
      </c>
      <c r="M452" t="s">
        <v>51</v>
      </c>
      <c r="N452" t="s">
        <v>51</v>
      </c>
      <c r="O452" t="s">
        <v>51</v>
      </c>
      <c r="P452" t="s">
        <v>51</v>
      </c>
      <c r="Q452" t="s">
        <v>51</v>
      </c>
      <c r="R452" t="s">
        <v>51</v>
      </c>
      <c r="S452" t="s">
        <v>51</v>
      </c>
      <c r="T452" t="s">
        <v>51</v>
      </c>
      <c r="U452" t="s">
        <v>51</v>
      </c>
      <c r="V452" t="s">
        <v>51</v>
      </c>
      <c r="W452" t="s">
        <v>51</v>
      </c>
      <c r="X452" t="s">
        <v>51</v>
      </c>
      <c r="Y452" t="s">
        <v>51</v>
      </c>
      <c r="Z452" t="s">
        <v>51</v>
      </c>
      <c r="AA452" t="s">
        <v>51</v>
      </c>
      <c r="AB452" t="s">
        <v>51</v>
      </c>
      <c r="AC452" t="s">
        <v>51</v>
      </c>
      <c r="AD452" t="s">
        <v>51</v>
      </c>
      <c r="AE452" t="s">
        <v>51</v>
      </c>
      <c r="AF452" t="s">
        <v>51</v>
      </c>
      <c r="AG452" t="s">
        <v>51</v>
      </c>
      <c r="AH452" t="s">
        <v>51</v>
      </c>
      <c r="AI452" t="s">
        <v>51</v>
      </c>
      <c r="AJ452" t="s">
        <v>51</v>
      </c>
      <c r="AK452" t="s">
        <v>51</v>
      </c>
      <c r="AL452" t="s">
        <v>51</v>
      </c>
      <c r="AM452" t="s">
        <v>51</v>
      </c>
      <c r="AN452" t="s">
        <v>51</v>
      </c>
      <c r="AO452" t="s">
        <v>51</v>
      </c>
      <c r="AP452" t="s">
        <v>51</v>
      </c>
      <c r="AQ452" t="s">
        <v>51</v>
      </c>
      <c r="AR452" t="s">
        <v>51</v>
      </c>
      <c r="AS452">
        <f t="shared" si="89"/>
        <v>4</v>
      </c>
      <c r="AT452">
        <f t="shared" si="90"/>
        <v>4</v>
      </c>
      <c r="AU452">
        <f t="shared" si="91"/>
        <v>4</v>
      </c>
      <c r="AV452">
        <f t="shared" si="92"/>
        <v>4</v>
      </c>
      <c r="AW452">
        <f t="shared" si="93"/>
        <v>4</v>
      </c>
      <c r="AX452">
        <f t="shared" si="94"/>
        <v>4</v>
      </c>
      <c r="AY452">
        <f t="shared" si="95"/>
        <v>4</v>
      </c>
      <c r="AZ452">
        <f t="shared" si="96"/>
        <v>4</v>
      </c>
      <c r="BA452">
        <f t="shared" si="97"/>
        <v>4</v>
      </c>
      <c r="BB452">
        <f t="shared" si="98"/>
        <v>9</v>
      </c>
      <c r="BC452">
        <f t="shared" si="99"/>
        <v>0</v>
      </c>
      <c r="BD452" t="str">
        <f t="shared" si="100"/>
        <v/>
      </c>
      <c r="BE452" t="str">
        <f t="shared" si="101"/>
        <v/>
      </c>
      <c r="BF452" t="str">
        <f t="shared" si="102"/>
        <v/>
      </c>
    </row>
    <row r="453" spans="1:58" x14ac:dyDescent="0.35">
      <c r="A453" t="s">
        <v>2079</v>
      </c>
      <c r="B453" s="10" t="s">
        <v>2080</v>
      </c>
      <c r="C453" t="s">
        <v>2081</v>
      </c>
      <c r="D453" t="s">
        <v>464</v>
      </c>
      <c r="E453">
        <v>445</v>
      </c>
      <c r="F453" t="s">
        <v>90</v>
      </c>
      <c r="G453">
        <v>13640</v>
      </c>
      <c r="H453">
        <v>445</v>
      </c>
      <c r="I453">
        <v>25</v>
      </c>
      <c r="J453" t="s">
        <v>51</v>
      </c>
      <c r="K453" t="s">
        <v>51</v>
      </c>
      <c r="L453" t="s">
        <v>51</v>
      </c>
      <c r="M453" t="s">
        <v>51</v>
      </c>
      <c r="N453" t="s">
        <v>51</v>
      </c>
      <c r="O453" t="s">
        <v>51</v>
      </c>
      <c r="P453" t="s">
        <v>51</v>
      </c>
      <c r="Q453" t="s">
        <v>51</v>
      </c>
      <c r="R453" t="s">
        <v>51</v>
      </c>
      <c r="S453" t="s">
        <v>51</v>
      </c>
      <c r="T453" t="s">
        <v>51</v>
      </c>
      <c r="U453" t="s">
        <v>51</v>
      </c>
      <c r="V453" t="s">
        <v>769</v>
      </c>
      <c r="W453" t="s">
        <v>2082</v>
      </c>
      <c r="X453" t="s">
        <v>94</v>
      </c>
      <c r="Y453" t="s">
        <v>94</v>
      </c>
      <c r="Z453" t="s">
        <v>94</v>
      </c>
      <c r="AA453" t="s">
        <v>94</v>
      </c>
      <c r="AB453" t="s">
        <v>94</v>
      </c>
      <c r="AC453" t="s">
        <v>94</v>
      </c>
      <c r="AD453" t="s">
        <v>51</v>
      </c>
      <c r="AE453" t="s">
        <v>51</v>
      </c>
      <c r="AF453" t="s">
        <v>772</v>
      </c>
      <c r="AG453" t="s">
        <v>2083</v>
      </c>
      <c r="AH453">
        <v>2</v>
      </c>
      <c r="AI453">
        <v>11</v>
      </c>
      <c r="AJ453">
        <v>2</v>
      </c>
      <c r="AK453" t="s">
        <v>51</v>
      </c>
      <c r="AL453" t="s">
        <v>51</v>
      </c>
      <c r="AM453" t="s">
        <v>774</v>
      </c>
      <c r="AN453" t="s">
        <v>51</v>
      </c>
      <c r="AO453" t="s">
        <v>775</v>
      </c>
      <c r="AP453">
        <v>73</v>
      </c>
      <c r="AQ453" t="s">
        <v>776</v>
      </c>
      <c r="AR453" t="s">
        <v>65</v>
      </c>
      <c r="AS453">
        <f t="shared" ref="AS453:AS516" si="103">LEN(V453)</f>
        <v>10</v>
      </c>
      <c r="AT453">
        <f t="shared" ref="AT453:AT516" si="104">LEN(W453)</f>
        <v>55</v>
      </c>
      <c r="AU453">
        <f t="shared" ref="AU453:AU516" si="105">LEN(X453)</f>
        <v>3</v>
      </c>
      <c r="AV453">
        <f t="shared" ref="AV453:AV516" si="106">LEN(Y453)</f>
        <v>3</v>
      </c>
      <c r="AW453">
        <f t="shared" ref="AW453:AW516" si="107">LEN(Z453)</f>
        <v>3</v>
      </c>
      <c r="AX453">
        <f t="shared" ref="AX453:AX516" si="108">LEN(AA453)</f>
        <v>3</v>
      </c>
      <c r="AY453">
        <f t="shared" ref="AY453:AY516" si="109">LEN(AB453)</f>
        <v>3</v>
      </c>
      <c r="AZ453">
        <f t="shared" ref="AZ453:AZ516" si="110">LEN(AC453)</f>
        <v>3</v>
      </c>
      <c r="BA453">
        <f t="shared" ref="BA453:BA516" si="111">LEN(AD453)</f>
        <v>4</v>
      </c>
      <c r="BB453">
        <f t="shared" ref="BB453:BB516" si="112">COUNTIFS(V453:AD453,"NULL")</f>
        <v>1</v>
      </c>
      <c r="BC453">
        <f t="shared" ref="BC453:BC516" si="113">SUM(AH453:AJ453)</f>
        <v>15</v>
      </c>
      <c r="BD453">
        <f t="shared" si="100"/>
        <v>2.7397260273972601E-2</v>
      </c>
      <c r="BE453">
        <f t="shared" si="101"/>
        <v>0.15068493150684931</v>
      </c>
      <c r="BF453">
        <f t="shared" si="102"/>
        <v>2.7397260273972601E-2</v>
      </c>
    </row>
    <row r="454" spans="1:58" hidden="1" x14ac:dyDescent="0.35">
      <c r="A454" t="s">
        <v>528</v>
      </c>
      <c r="B454" s="10" t="s">
        <v>529</v>
      </c>
      <c r="C454" t="s">
        <v>2084</v>
      </c>
      <c r="D454" t="s">
        <v>464</v>
      </c>
      <c r="E454">
        <v>689</v>
      </c>
      <c r="F454" t="s">
        <v>502</v>
      </c>
      <c r="G454">
        <v>13641</v>
      </c>
      <c r="H454">
        <v>689</v>
      </c>
      <c r="I454">
        <v>25</v>
      </c>
      <c r="J454" t="s">
        <v>51</v>
      </c>
      <c r="K454" t="s">
        <v>51</v>
      </c>
      <c r="L454" t="s">
        <v>51</v>
      </c>
      <c r="M454" t="s">
        <v>51</v>
      </c>
      <c r="N454" t="s">
        <v>51</v>
      </c>
      <c r="O454" t="s">
        <v>51</v>
      </c>
      <c r="P454" t="s">
        <v>51</v>
      </c>
      <c r="Q454" t="s">
        <v>51</v>
      </c>
      <c r="R454" t="s">
        <v>51</v>
      </c>
      <c r="S454" t="s">
        <v>51</v>
      </c>
      <c r="T454" t="s">
        <v>51</v>
      </c>
      <c r="U454" t="s">
        <v>51</v>
      </c>
      <c r="V454" t="s">
        <v>51</v>
      </c>
      <c r="W454" t="s">
        <v>51</v>
      </c>
      <c r="X454" t="s">
        <v>51</v>
      </c>
      <c r="Y454" t="s">
        <v>51</v>
      </c>
      <c r="Z454" t="s">
        <v>51</v>
      </c>
      <c r="AA454" t="s">
        <v>51</v>
      </c>
      <c r="AB454" t="s">
        <v>51</v>
      </c>
      <c r="AC454" t="s">
        <v>51</v>
      </c>
      <c r="AD454" t="s">
        <v>51</v>
      </c>
      <c r="AE454" t="s">
        <v>51</v>
      </c>
      <c r="AF454" t="s">
        <v>51</v>
      </c>
      <c r="AG454" t="s">
        <v>51</v>
      </c>
      <c r="AH454" t="s">
        <v>51</v>
      </c>
      <c r="AI454" t="s">
        <v>51</v>
      </c>
      <c r="AJ454" t="s">
        <v>51</v>
      </c>
      <c r="AK454" t="s">
        <v>51</v>
      </c>
      <c r="AL454" t="s">
        <v>51</v>
      </c>
      <c r="AM454" t="s">
        <v>51</v>
      </c>
      <c r="AN454" t="s">
        <v>51</v>
      </c>
      <c r="AO454" t="s">
        <v>51</v>
      </c>
      <c r="AP454" t="s">
        <v>51</v>
      </c>
      <c r="AQ454" t="s">
        <v>51</v>
      </c>
      <c r="AR454" t="s">
        <v>51</v>
      </c>
      <c r="AS454">
        <f t="shared" si="103"/>
        <v>4</v>
      </c>
      <c r="AT454">
        <f t="shared" si="104"/>
        <v>4</v>
      </c>
      <c r="AU454">
        <f t="shared" si="105"/>
        <v>4</v>
      </c>
      <c r="AV454">
        <f t="shared" si="106"/>
        <v>4</v>
      </c>
      <c r="AW454">
        <f t="shared" si="107"/>
        <v>4</v>
      </c>
      <c r="AX454">
        <f t="shared" si="108"/>
        <v>4</v>
      </c>
      <c r="AY454">
        <f t="shared" si="109"/>
        <v>4</v>
      </c>
      <c r="AZ454">
        <f t="shared" si="110"/>
        <v>4</v>
      </c>
      <c r="BA454">
        <f t="shared" si="111"/>
        <v>4</v>
      </c>
      <c r="BB454">
        <f t="shared" si="112"/>
        <v>9</v>
      </c>
      <c r="BC454">
        <f t="shared" si="113"/>
        <v>0</v>
      </c>
      <c r="BD454" t="str">
        <f t="shared" si="100"/>
        <v/>
      </c>
      <c r="BE454" t="str">
        <f t="shared" si="101"/>
        <v/>
      </c>
      <c r="BF454" t="str">
        <f t="shared" si="102"/>
        <v/>
      </c>
    </row>
    <row r="455" spans="1:58" hidden="1" x14ac:dyDescent="0.35">
      <c r="A455" t="s">
        <v>723</v>
      </c>
      <c r="B455" s="10" t="s">
        <v>724</v>
      </c>
      <c r="C455" t="s">
        <v>2085</v>
      </c>
      <c r="D455" t="s">
        <v>85</v>
      </c>
      <c r="E455">
        <v>971</v>
      </c>
      <c r="F455" t="s">
        <v>86</v>
      </c>
      <c r="G455">
        <v>13642</v>
      </c>
      <c r="H455">
        <v>971</v>
      </c>
      <c r="I455">
        <v>25</v>
      </c>
      <c r="J455" t="s">
        <v>51</v>
      </c>
      <c r="K455" t="s">
        <v>51</v>
      </c>
      <c r="L455" t="s">
        <v>51</v>
      </c>
      <c r="M455" t="s">
        <v>51</v>
      </c>
      <c r="N455" t="s">
        <v>51</v>
      </c>
      <c r="O455" t="s">
        <v>51</v>
      </c>
      <c r="P455" t="s">
        <v>51</v>
      </c>
      <c r="Q455" t="s">
        <v>51</v>
      </c>
      <c r="R455" t="s">
        <v>51</v>
      </c>
      <c r="S455" t="s">
        <v>51</v>
      </c>
      <c r="T455" t="s">
        <v>51</v>
      </c>
      <c r="U455" t="s">
        <v>51</v>
      </c>
      <c r="V455" t="s">
        <v>51</v>
      </c>
      <c r="W455" t="s">
        <v>51</v>
      </c>
      <c r="X455" t="s">
        <v>51</v>
      </c>
      <c r="Y455" t="s">
        <v>51</v>
      </c>
      <c r="Z455" t="s">
        <v>51</v>
      </c>
      <c r="AA455" t="s">
        <v>51</v>
      </c>
      <c r="AB455" t="s">
        <v>51</v>
      </c>
      <c r="AC455" t="s">
        <v>51</v>
      </c>
      <c r="AD455" t="s">
        <v>51</v>
      </c>
      <c r="AE455" t="s">
        <v>51</v>
      </c>
      <c r="AF455" t="s">
        <v>51</v>
      </c>
      <c r="AG455" t="s">
        <v>51</v>
      </c>
      <c r="AH455" t="s">
        <v>51</v>
      </c>
      <c r="AI455" t="s">
        <v>51</v>
      </c>
      <c r="AJ455" t="s">
        <v>51</v>
      </c>
      <c r="AK455" t="s">
        <v>51</v>
      </c>
      <c r="AL455" t="s">
        <v>51</v>
      </c>
      <c r="AM455" t="s">
        <v>51</v>
      </c>
      <c r="AN455" t="s">
        <v>51</v>
      </c>
      <c r="AO455" t="s">
        <v>51</v>
      </c>
      <c r="AP455" t="s">
        <v>51</v>
      </c>
      <c r="AQ455" t="s">
        <v>51</v>
      </c>
      <c r="AR455" t="s">
        <v>51</v>
      </c>
      <c r="AS455">
        <f t="shared" si="103"/>
        <v>4</v>
      </c>
      <c r="AT455">
        <f t="shared" si="104"/>
        <v>4</v>
      </c>
      <c r="AU455">
        <f t="shared" si="105"/>
        <v>4</v>
      </c>
      <c r="AV455">
        <f t="shared" si="106"/>
        <v>4</v>
      </c>
      <c r="AW455">
        <f t="shared" si="107"/>
        <v>4</v>
      </c>
      <c r="AX455">
        <f t="shared" si="108"/>
        <v>4</v>
      </c>
      <c r="AY455">
        <f t="shared" si="109"/>
        <v>4</v>
      </c>
      <c r="AZ455">
        <f t="shared" si="110"/>
        <v>4</v>
      </c>
      <c r="BA455">
        <f t="shared" si="111"/>
        <v>4</v>
      </c>
      <c r="BB455">
        <f t="shared" si="112"/>
        <v>9</v>
      </c>
      <c r="BC455">
        <f t="shared" si="113"/>
        <v>0</v>
      </c>
      <c r="BD455" t="str">
        <f t="shared" si="100"/>
        <v/>
      </c>
      <c r="BE455" t="str">
        <f t="shared" si="101"/>
        <v/>
      </c>
      <c r="BF455" t="str">
        <f t="shared" si="102"/>
        <v/>
      </c>
    </row>
    <row r="456" spans="1:58" hidden="1" x14ac:dyDescent="0.35">
      <c r="A456" t="s">
        <v>349</v>
      </c>
      <c r="B456" s="10" t="s">
        <v>350</v>
      </c>
      <c r="C456" t="s">
        <v>2086</v>
      </c>
      <c r="D456" t="s">
        <v>501</v>
      </c>
      <c r="E456">
        <v>769</v>
      </c>
      <c r="F456" t="s">
        <v>502</v>
      </c>
      <c r="G456">
        <v>13643</v>
      </c>
      <c r="H456">
        <v>769</v>
      </c>
      <c r="I456">
        <v>25</v>
      </c>
      <c r="J456" t="s">
        <v>51</v>
      </c>
      <c r="K456" t="s">
        <v>51</v>
      </c>
      <c r="L456" t="s">
        <v>51</v>
      </c>
      <c r="M456" t="s">
        <v>51</v>
      </c>
      <c r="N456" t="s">
        <v>51</v>
      </c>
      <c r="O456" t="s">
        <v>51</v>
      </c>
      <c r="P456" t="s">
        <v>51</v>
      </c>
      <c r="Q456" t="s">
        <v>51</v>
      </c>
      <c r="R456" t="s">
        <v>51</v>
      </c>
      <c r="S456" t="s">
        <v>51</v>
      </c>
      <c r="T456" t="s">
        <v>51</v>
      </c>
      <c r="U456" t="s">
        <v>51</v>
      </c>
      <c r="V456" t="s">
        <v>51</v>
      </c>
      <c r="W456" t="s">
        <v>51</v>
      </c>
      <c r="X456" t="s">
        <v>51</v>
      </c>
      <c r="Y456" t="s">
        <v>51</v>
      </c>
      <c r="Z456" t="s">
        <v>51</v>
      </c>
      <c r="AA456" t="s">
        <v>51</v>
      </c>
      <c r="AB456" t="s">
        <v>51</v>
      </c>
      <c r="AC456" t="s">
        <v>51</v>
      </c>
      <c r="AD456" t="s">
        <v>51</v>
      </c>
      <c r="AE456" t="s">
        <v>51</v>
      </c>
      <c r="AF456" t="s">
        <v>51</v>
      </c>
      <c r="AG456" t="s">
        <v>51</v>
      </c>
      <c r="AH456" t="s">
        <v>51</v>
      </c>
      <c r="AI456" t="s">
        <v>51</v>
      </c>
      <c r="AJ456" t="s">
        <v>51</v>
      </c>
      <c r="AK456" t="s">
        <v>51</v>
      </c>
      <c r="AL456" t="s">
        <v>51</v>
      </c>
      <c r="AM456" t="s">
        <v>51</v>
      </c>
      <c r="AN456" t="s">
        <v>51</v>
      </c>
      <c r="AO456" t="s">
        <v>51</v>
      </c>
      <c r="AP456" t="s">
        <v>51</v>
      </c>
      <c r="AQ456" t="s">
        <v>51</v>
      </c>
      <c r="AR456" t="s">
        <v>51</v>
      </c>
      <c r="AS456">
        <f t="shared" si="103"/>
        <v>4</v>
      </c>
      <c r="AT456">
        <f t="shared" si="104"/>
        <v>4</v>
      </c>
      <c r="AU456">
        <f t="shared" si="105"/>
        <v>4</v>
      </c>
      <c r="AV456">
        <f t="shared" si="106"/>
        <v>4</v>
      </c>
      <c r="AW456">
        <f t="shared" si="107"/>
        <v>4</v>
      </c>
      <c r="AX456">
        <f t="shared" si="108"/>
        <v>4</v>
      </c>
      <c r="AY456">
        <f t="shared" si="109"/>
        <v>4</v>
      </c>
      <c r="AZ456">
        <f t="shared" si="110"/>
        <v>4</v>
      </c>
      <c r="BA456">
        <f t="shared" si="111"/>
        <v>4</v>
      </c>
      <c r="BB456">
        <f t="shared" si="112"/>
        <v>9</v>
      </c>
      <c r="BC456">
        <f t="shared" si="113"/>
        <v>0</v>
      </c>
      <c r="BD456" t="str">
        <f t="shared" si="100"/>
        <v/>
      </c>
      <c r="BE456" t="str">
        <f t="shared" si="101"/>
        <v/>
      </c>
      <c r="BF456" t="str">
        <f t="shared" si="102"/>
        <v/>
      </c>
    </row>
    <row r="457" spans="1:58" hidden="1" x14ac:dyDescent="0.35">
      <c r="A457" t="s">
        <v>266</v>
      </c>
      <c r="B457" s="10" t="s">
        <v>267</v>
      </c>
      <c r="C457" t="s">
        <v>2087</v>
      </c>
      <c r="D457" t="s">
        <v>501</v>
      </c>
      <c r="E457">
        <v>719</v>
      </c>
      <c r="F457" t="s">
        <v>502</v>
      </c>
      <c r="G457">
        <v>13644</v>
      </c>
      <c r="H457">
        <v>719</v>
      </c>
      <c r="I457">
        <v>25</v>
      </c>
      <c r="J457" t="s">
        <v>51</v>
      </c>
      <c r="K457" t="s">
        <v>51</v>
      </c>
      <c r="L457" t="s">
        <v>51</v>
      </c>
      <c r="M457" t="s">
        <v>51</v>
      </c>
      <c r="N457" t="s">
        <v>51</v>
      </c>
      <c r="O457" t="s">
        <v>51</v>
      </c>
      <c r="P457" t="s">
        <v>51</v>
      </c>
      <c r="Q457" t="s">
        <v>51</v>
      </c>
      <c r="R457" t="s">
        <v>51</v>
      </c>
      <c r="S457" t="s">
        <v>51</v>
      </c>
      <c r="T457" t="s">
        <v>51</v>
      </c>
      <c r="U457" t="s">
        <v>51</v>
      </c>
      <c r="V457" t="s">
        <v>51</v>
      </c>
      <c r="W457" t="s">
        <v>51</v>
      </c>
      <c r="X457" t="s">
        <v>51</v>
      </c>
      <c r="Y457" t="s">
        <v>51</v>
      </c>
      <c r="Z457" t="s">
        <v>51</v>
      </c>
      <c r="AA457" t="s">
        <v>51</v>
      </c>
      <c r="AB457" t="s">
        <v>51</v>
      </c>
      <c r="AC457" t="s">
        <v>51</v>
      </c>
      <c r="AD457" t="s">
        <v>51</v>
      </c>
      <c r="AE457" t="s">
        <v>51</v>
      </c>
      <c r="AF457" t="s">
        <v>51</v>
      </c>
      <c r="AG457" t="s">
        <v>51</v>
      </c>
      <c r="AH457" t="s">
        <v>51</v>
      </c>
      <c r="AI457" t="s">
        <v>51</v>
      </c>
      <c r="AJ457" t="s">
        <v>51</v>
      </c>
      <c r="AK457" t="s">
        <v>51</v>
      </c>
      <c r="AL457" t="s">
        <v>51</v>
      </c>
      <c r="AM457" t="s">
        <v>51</v>
      </c>
      <c r="AN457" t="s">
        <v>51</v>
      </c>
      <c r="AO457" t="s">
        <v>51</v>
      </c>
      <c r="AP457" t="s">
        <v>51</v>
      </c>
      <c r="AQ457" t="s">
        <v>51</v>
      </c>
      <c r="AR457" t="s">
        <v>51</v>
      </c>
      <c r="AS457">
        <f t="shared" si="103"/>
        <v>4</v>
      </c>
      <c r="AT457">
        <f t="shared" si="104"/>
        <v>4</v>
      </c>
      <c r="AU457">
        <f t="shared" si="105"/>
        <v>4</v>
      </c>
      <c r="AV457">
        <f t="shared" si="106"/>
        <v>4</v>
      </c>
      <c r="AW457">
        <f t="shared" si="107"/>
        <v>4</v>
      </c>
      <c r="AX457">
        <f t="shared" si="108"/>
        <v>4</v>
      </c>
      <c r="AY457">
        <f t="shared" si="109"/>
        <v>4</v>
      </c>
      <c r="AZ457">
        <f t="shared" si="110"/>
        <v>4</v>
      </c>
      <c r="BA457">
        <f t="shared" si="111"/>
        <v>4</v>
      </c>
      <c r="BB457">
        <f t="shared" si="112"/>
        <v>9</v>
      </c>
      <c r="BC457">
        <f t="shared" si="113"/>
        <v>0</v>
      </c>
      <c r="BD457" t="str">
        <f t="shared" si="100"/>
        <v/>
      </c>
      <c r="BE457" t="str">
        <f t="shared" si="101"/>
        <v/>
      </c>
      <c r="BF457" t="str">
        <f t="shared" si="102"/>
        <v/>
      </c>
    </row>
    <row r="458" spans="1:58" hidden="1" x14ac:dyDescent="0.35">
      <c r="A458" t="s">
        <v>561</v>
      </c>
      <c r="B458" s="10" t="s">
        <v>562</v>
      </c>
      <c r="C458" t="s">
        <v>2088</v>
      </c>
      <c r="D458" t="s">
        <v>501</v>
      </c>
      <c r="E458">
        <v>697</v>
      </c>
      <c r="F458" t="s">
        <v>502</v>
      </c>
      <c r="G458">
        <v>13645</v>
      </c>
      <c r="H458">
        <v>697</v>
      </c>
      <c r="I458">
        <v>25</v>
      </c>
      <c r="J458" t="s">
        <v>51</v>
      </c>
      <c r="K458" t="s">
        <v>51</v>
      </c>
      <c r="L458" t="s">
        <v>51</v>
      </c>
      <c r="M458" t="s">
        <v>51</v>
      </c>
      <c r="N458" t="s">
        <v>51</v>
      </c>
      <c r="O458" t="s">
        <v>51</v>
      </c>
      <c r="P458" t="s">
        <v>51</v>
      </c>
      <c r="Q458" t="s">
        <v>51</v>
      </c>
      <c r="R458" t="s">
        <v>51</v>
      </c>
      <c r="S458" t="s">
        <v>51</v>
      </c>
      <c r="T458" t="s">
        <v>51</v>
      </c>
      <c r="U458" t="s">
        <v>51</v>
      </c>
      <c r="V458" t="s">
        <v>51</v>
      </c>
      <c r="W458" t="s">
        <v>51</v>
      </c>
      <c r="X458" t="s">
        <v>51</v>
      </c>
      <c r="Y458" t="s">
        <v>51</v>
      </c>
      <c r="Z458" t="s">
        <v>51</v>
      </c>
      <c r="AA458" t="s">
        <v>51</v>
      </c>
      <c r="AB458" t="s">
        <v>51</v>
      </c>
      <c r="AC458" t="s">
        <v>51</v>
      </c>
      <c r="AD458" t="s">
        <v>51</v>
      </c>
      <c r="AE458" t="s">
        <v>51</v>
      </c>
      <c r="AF458" t="s">
        <v>51</v>
      </c>
      <c r="AG458" t="s">
        <v>51</v>
      </c>
      <c r="AH458" t="s">
        <v>51</v>
      </c>
      <c r="AI458" t="s">
        <v>51</v>
      </c>
      <c r="AJ458" t="s">
        <v>51</v>
      </c>
      <c r="AK458" t="s">
        <v>51</v>
      </c>
      <c r="AL458" t="s">
        <v>51</v>
      </c>
      <c r="AM458" t="s">
        <v>51</v>
      </c>
      <c r="AN458" t="s">
        <v>51</v>
      </c>
      <c r="AO458" t="s">
        <v>51</v>
      </c>
      <c r="AP458" t="s">
        <v>51</v>
      </c>
      <c r="AQ458" t="s">
        <v>51</v>
      </c>
      <c r="AR458" t="s">
        <v>51</v>
      </c>
      <c r="AS458">
        <f t="shared" si="103"/>
        <v>4</v>
      </c>
      <c r="AT458">
        <f t="shared" si="104"/>
        <v>4</v>
      </c>
      <c r="AU458">
        <f t="shared" si="105"/>
        <v>4</v>
      </c>
      <c r="AV458">
        <f t="shared" si="106"/>
        <v>4</v>
      </c>
      <c r="AW458">
        <f t="shared" si="107"/>
        <v>4</v>
      </c>
      <c r="AX458">
        <f t="shared" si="108"/>
        <v>4</v>
      </c>
      <c r="AY458">
        <f t="shared" si="109"/>
        <v>4</v>
      </c>
      <c r="AZ458">
        <f t="shared" si="110"/>
        <v>4</v>
      </c>
      <c r="BA458">
        <f t="shared" si="111"/>
        <v>4</v>
      </c>
      <c r="BB458">
        <f t="shared" si="112"/>
        <v>9</v>
      </c>
      <c r="BC458">
        <f t="shared" si="113"/>
        <v>0</v>
      </c>
      <c r="BD458" t="str">
        <f t="shared" si="100"/>
        <v/>
      </c>
      <c r="BE458" t="str">
        <f t="shared" si="101"/>
        <v/>
      </c>
      <c r="BF458" t="str">
        <f t="shared" si="102"/>
        <v/>
      </c>
    </row>
    <row r="459" spans="1:58" hidden="1" x14ac:dyDescent="0.35">
      <c r="A459" t="s">
        <v>225</v>
      </c>
      <c r="B459" s="10" t="s">
        <v>226</v>
      </c>
      <c r="C459" t="s">
        <v>2089</v>
      </c>
      <c r="D459" t="s">
        <v>501</v>
      </c>
      <c r="E459">
        <v>638</v>
      </c>
      <c r="F459" t="s">
        <v>502</v>
      </c>
      <c r="G459">
        <v>13646</v>
      </c>
      <c r="H459">
        <v>638</v>
      </c>
      <c r="I459">
        <v>25</v>
      </c>
      <c r="J459" t="s">
        <v>51</v>
      </c>
      <c r="K459" t="s">
        <v>51</v>
      </c>
      <c r="L459" t="s">
        <v>51</v>
      </c>
      <c r="M459" t="s">
        <v>51</v>
      </c>
      <c r="N459" t="s">
        <v>51</v>
      </c>
      <c r="O459" t="s">
        <v>51</v>
      </c>
      <c r="P459" t="s">
        <v>51</v>
      </c>
      <c r="Q459" t="s">
        <v>51</v>
      </c>
      <c r="R459" t="s">
        <v>51</v>
      </c>
      <c r="S459" t="s">
        <v>51</v>
      </c>
      <c r="T459" t="s">
        <v>51</v>
      </c>
      <c r="U459" t="s">
        <v>51</v>
      </c>
      <c r="V459" t="s">
        <v>51</v>
      </c>
      <c r="W459" t="s">
        <v>51</v>
      </c>
      <c r="X459" t="s">
        <v>51</v>
      </c>
      <c r="Y459" t="s">
        <v>51</v>
      </c>
      <c r="Z459" t="s">
        <v>51</v>
      </c>
      <c r="AA459" t="s">
        <v>51</v>
      </c>
      <c r="AB459" t="s">
        <v>51</v>
      </c>
      <c r="AC459" t="s">
        <v>51</v>
      </c>
      <c r="AD459" t="s">
        <v>51</v>
      </c>
      <c r="AE459" t="s">
        <v>51</v>
      </c>
      <c r="AF459" t="s">
        <v>51</v>
      </c>
      <c r="AG459" t="s">
        <v>51</v>
      </c>
      <c r="AH459" t="s">
        <v>51</v>
      </c>
      <c r="AI459" t="s">
        <v>51</v>
      </c>
      <c r="AJ459" t="s">
        <v>51</v>
      </c>
      <c r="AK459" t="s">
        <v>51</v>
      </c>
      <c r="AL459" t="s">
        <v>51</v>
      </c>
      <c r="AM459" t="s">
        <v>2090</v>
      </c>
      <c r="AN459" t="s">
        <v>51</v>
      </c>
      <c r="AO459" t="s">
        <v>51</v>
      </c>
      <c r="AP459" t="s">
        <v>51</v>
      </c>
      <c r="AQ459" t="s">
        <v>2091</v>
      </c>
      <c r="AR459" t="s">
        <v>119</v>
      </c>
      <c r="AS459">
        <f t="shared" si="103"/>
        <v>4</v>
      </c>
      <c r="AT459">
        <f t="shared" si="104"/>
        <v>4</v>
      </c>
      <c r="AU459">
        <f t="shared" si="105"/>
        <v>4</v>
      </c>
      <c r="AV459">
        <f t="shared" si="106"/>
        <v>4</v>
      </c>
      <c r="AW459">
        <f t="shared" si="107"/>
        <v>4</v>
      </c>
      <c r="AX459">
        <f t="shared" si="108"/>
        <v>4</v>
      </c>
      <c r="AY459">
        <f t="shared" si="109"/>
        <v>4</v>
      </c>
      <c r="AZ459">
        <f t="shared" si="110"/>
        <v>4</v>
      </c>
      <c r="BA459">
        <f t="shared" si="111"/>
        <v>4</v>
      </c>
      <c r="BB459">
        <f t="shared" si="112"/>
        <v>9</v>
      </c>
      <c r="BC459">
        <f t="shared" si="113"/>
        <v>0</v>
      </c>
      <c r="BD459" t="str">
        <f t="shared" si="100"/>
        <v/>
      </c>
      <c r="BE459" t="str">
        <f t="shared" si="101"/>
        <v/>
      </c>
      <c r="BF459" t="str">
        <f t="shared" si="102"/>
        <v/>
      </c>
    </row>
    <row r="460" spans="1:58" hidden="1" x14ac:dyDescent="0.35">
      <c r="A460" t="s">
        <v>211</v>
      </c>
      <c r="B460" s="10" t="s">
        <v>212</v>
      </c>
      <c r="C460" t="s">
        <v>2092</v>
      </c>
      <c r="D460" t="s">
        <v>501</v>
      </c>
      <c r="E460">
        <v>1007</v>
      </c>
      <c r="F460" t="s">
        <v>502</v>
      </c>
      <c r="G460">
        <v>14646</v>
      </c>
      <c r="H460">
        <v>1007</v>
      </c>
      <c r="I460">
        <v>25</v>
      </c>
      <c r="J460" t="s">
        <v>51</v>
      </c>
      <c r="K460" t="s">
        <v>51</v>
      </c>
      <c r="L460" t="s">
        <v>51</v>
      </c>
      <c r="M460" t="s">
        <v>51</v>
      </c>
      <c r="N460" t="s">
        <v>51</v>
      </c>
      <c r="O460" t="s">
        <v>51</v>
      </c>
      <c r="P460" t="s">
        <v>51</v>
      </c>
      <c r="Q460" t="s">
        <v>51</v>
      </c>
      <c r="R460" t="s">
        <v>51</v>
      </c>
      <c r="S460" t="s">
        <v>51</v>
      </c>
      <c r="T460" t="s">
        <v>51</v>
      </c>
      <c r="U460" t="s">
        <v>51</v>
      </c>
      <c r="V460" t="s">
        <v>51</v>
      </c>
      <c r="W460" t="s">
        <v>51</v>
      </c>
      <c r="X460" t="s">
        <v>51</v>
      </c>
      <c r="Y460" t="s">
        <v>51</v>
      </c>
      <c r="Z460" t="s">
        <v>51</v>
      </c>
      <c r="AA460" t="s">
        <v>51</v>
      </c>
      <c r="AB460" t="s">
        <v>51</v>
      </c>
      <c r="AC460" t="s">
        <v>51</v>
      </c>
      <c r="AD460" t="s">
        <v>51</v>
      </c>
      <c r="AE460" t="s">
        <v>51</v>
      </c>
      <c r="AF460" t="s">
        <v>51</v>
      </c>
      <c r="AG460" t="s">
        <v>51</v>
      </c>
      <c r="AH460" t="s">
        <v>51</v>
      </c>
      <c r="AI460" t="s">
        <v>51</v>
      </c>
      <c r="AJ460" t="s">
        <v>51</v>
      </c>
      <c r="AK460" t="s">
        <v>51</v>
      </c>
      <c r="AL460" t="s">
        <v>51</v>
      </c>
      <c r="AM460" t="s">
        <v>51</v>
      </c>
      <c r="AN460" t="s">
        <v>51</v>
      </c>
      <c r="AO460" t="s">
        <v>51</v>
      </c>
      <c r="AP460" t="s">
        <v>51</v>
      </c>
      <c r="AQ460" t="s">
        <v>51</v>
      </c>
      <c r="AR460" t="s">
        <v>51</v>
      </c>
      <c r="AS460">
        <f t="shared" si="103"/>
        <v>4</v>
      </c>
      <c r="AT460">
        <f t="shared" si="104"/>
        <v>4</v>
      </c>
      <c r="AU460">
        <f t="shared" si="105"/>
        <v>4</v>
      </c>
      <c r="AV460">
        <f t="shared" si="106"/>
        <v>4</v>
      </c>
      <c r="AW460">
        <f t="shared" si="107"/>
        <v>4</v>
      </c>
      <c r="AX460">
        <f t="shared" si="108"/>
        <v>4</v>
      </c>
      <c r="AY460">
        <f t="shared" si="109"/>
        <v>4</v>
      </c>
      <c r="AZ460">
        <f t="shared" si="110"/>
        <v>4</v>
      </c>
      <c r="BA460">
        <f t="shared" si="111"/>
        <v>4</v>
      </c>
      <c r="BB460">
        <f t="shared" si="112"/>
        <v>9</v>
      </c>
      <c r="BC460">
        <f t="shared" si="113"/>
        <v>0</v>
      </c>
      <c r="BD460" t="str">
        <f t="shared" si="100"/>
        <v/>
      </c>
      <c r="BE460" t="str">
        <f t="shared" si="101"/>
        <v/>
      </c>
      <c r="BF460" t="str">
        <f t="shared" si="102"/>
        <v/>
      </c>
    </row>
    <row r="461" spans="1:58" hidden="1" x14ac:dyDescent="0.35">
      <c r="A461" t="s">
        <v>346</v>
      </c>
      <c r="B461" s="10" t="s">
        <v>347</v>
      </c>
      <c r="C461" t="s">
        <v>2093</v>
      </c>
      <c r="D461" t="s">
        <v>85</v>
      </c>
      <c r="E461">
        <v>235</v>
      </c>
      <c r="F461" t="s">
        <v>86</v>
      </c>
      <c r="G461">
        <v>14647</v>
      </c>
      <c r="H461">
        <v>235</v>
      </c>
      <c r="I461">
        <v>25</v>
      </c>
      <c r="J461" t="s">
        <v>51</v>
      </c>
      <c r="K461" t="s">
        <v>51</v>
      </c>
      <c r="L461" t="s">
        <v>51</v>
      </c>
      <c r="M461" t="s">
        <v>51</v>
      </c>
      <c r="N461" t="s">
        <v>51</v>
      </c>
      <c r="O461" t="s">
        <v>51</v>
      </c>
      <c r="P461" t="s">
        <v>51</v>
      </c>
      <c r="Q461" t="s">
        <v>51</v>
      </c>
      <c r="R461" t="s">
        <v>51</v>
      </c>
      <c r="S461" t="s">
        <v>51</v>
      </c>
      <c r="T461" t="s">
        <v>51</v>
      </c>
      <c r="U461" t="s">
        <v>51</v>
      </c>
      <c r="V461" t="s">
        <v>51</v>
      </c>
      <c r="W461" t="s">
        <v>51</v>
      </c>
      <c r="X461" t="s">
        <v>51</v>
      </c>
      <c r="Y461" t="s">
        <v>51</v>
      </c>
      <c r="Z461" t="s">
        <v>51</v>
      </c>
      <c r="AA461" t="s">
        <v>51</v>
      </c>
      <c r="AB461" t="s">
        <v>51</v>
      </c>
      <c r="AC461" t="s">
        <v>51</v>
      </c>
      <c r="AD461" t="s">
        <v>51</v>
      </c>
      <c r="AE461" t="s">
        <v>51</v>
      </c>
      <c r="AF461" t="s">
        <v>51</v>
      </c>
      <c r="AG461" t="s">
        <v>51</v>
      </c>
      <c r="AH461" t="s">
        <v>51</v>
      </c>
      <c r="AI461" t="s">
        <v>51</v>
      </c>
      <c r="AJ461" t="s">
        <v>51</v>
      </c>
      <c r="AK461" t="s">
        <v>51</v>
      </c>
      <c r="AL461" t="s">
        <v>51</v>
      </c>
      <c r="AM461" t="s">
        <v>51</v>
      </c>
      <c r="AN461" t="s">
        <v>51</v>
      </c>
      <c r="AO461" t="s">
        <v>51</v>
      </c>
      <c r="AP461" t="s">
        <v>51</v>
      </c>
      <c r="AQ461" t="s">
        <v>51</v>
      </c>
      <c r="AR461" t="s">
        <v>51</v>
      </c>
      <c r="AS461">
        <f t="shared" si="103"/>
        <v>4</v>
      </c>
      <c r="AT461">
        <f t="shared" si="104"/>
        <v>4</v>
      </c>
      <c r="AU461">
        <f t="shared" si="105"/>
        <v>4</v>
      </c>
      <c r="AV461">
        <f t="shared" si="106"/>
        <v>4</v>
      </c>
      <c r="AW461">
        <f t="shared" si="107"/>
        <v>4</v>
      </c>
      <c r="AX461">
        <f t="shared" si="108"/>
        <v>4</v>
      </c>
      <c r="AY461">
        <f t="shared" si="109"/>
        <v>4</v>
      </c>
      <c r="AZ461">
        <f t="shared" si="110"/>
        <v>4</v>
      </c>
      <c r="BA461">
        <f t="shared" si="111"/>
        <v>4</v>
      </c>
      <c r="BB461">
        <f t="shared" si="112"/>
        <v>9</v>
      </c>
      <c r="BC461">
        <f t="shared" si="113"/>
        <v>0</v>
      </c>
      <c r="BD461" t="str">
        <f t="shared" si="100"/>
        <v/>
      </c>
      <c r="BE461" t="str">
        <f t="shared" si="101"/>
        <v/>
      </c>
      <c r="BF461" t="str">
        <f t="shared" si="102"/>
        <v/>
      </c>
    </row>
    <row r="462" spans="1:58" hidden="1" x14ac:dyDescent="0.35">
      <c r="A462" t="s">
        <v>427</v>
      </c>
      <c r="B462" s="10" t="s">
        <v>428</v>
      </c>
      <c r="C462" t="s">
        <v>2094</v>
      </c>
      <c r="D462" t="s">
        <v>464</v>
      </c>
      <c r="E462">
        <v>839</v>
      </c>
      <c r="F462" t="s">
        <v>86</v>
      </c>
      <c r="G462">
        <v>14648</v>
      </c>
      <c r="H462">
        <v>839</v>
      </c>
      <c r="I462">
        <v>25</v>
      </c>
      <c r="J462" t="s">
        <v>51</v>
      </c>
      <c r="K462" t="s">
        <v>51</v>
      </c>
      <c r="L462" t="s">
        <v>51</v>
      </c>
      <c r="M462" t="s">
        <v>51</v>
      </c>
      <c r="N462" t="s">
        <v>51</v>
      </c>
      <c r="O462" t="s">
        <v>51</v>
      </c>
      <c r="P462" t="s">
        <v>51</v>
      </c>
      <c r="Q462" t="s">
        <v>51</v>
      </c>
      <c r="R462" t="s">
        <v>51</v>
      </c>
      <c r="S462" t="s">
        <v>51</v>
      </c>
      <c r="T462" t="s">
        <v>51</v>
      </c>
      <c r="U462" t="s">
        <v>51</v>
      </c>
      <c r="V462" t="s">
        <v>51</v>
      </c>
      <c r="W462" t="s">
        <v>51</v>
      </c>
      <c r="X462" t="s">
        <v>51</v>
      </c>
      <c r="Y462" t="s">
        <v>51</v>
      </c>
      <c r="Z462" t="s">
        <v>51</v>
      </c>
      <c r="AA462" t="s">
        <v>51</v>
      </c>
      <c r="AB462" t="s">
        <v>51</v>
      </c>
      <c r="AC462" t="s">
        <v>51</v>
      </c>
      <c r="AD462" t="s">
        <v>51</v>
      </c>
      <c r="AE462" t="s">
        <v>51</v>
      </c>
      <c r="AF462" t="s">
        <v>51</v>
      </c>
      <c r="AG462" t="s">
        <v>51</v>
      </c>
      <c r="AH462" t="s">
        <v>51</v>
      </c>
      <c r="AI462" t="s">
        <v>51</v>
      </c>
      <c r="AJ462" t="s">
        <v>51</v>
      </c>
      <c r="AK462" t="s">
        <v>51</v>
      </c>
      <c r="AL462" t="s">
        <v>51</v>
      </c>
      <c r="AM462" t="s">
        <v>51</v>
      </c>
      <c r="AN462" t="s">
        <v>51</v>
      </c>
      <c r="AO462" t="s">
        <v>51</v>
      </c>
      <c r="AP462" t="s">
        <v>51</v>
      </c>
      <c r="AQ462" t="s">
        <v>51</v>
      </c>
      <c r="AR462" t="s">
        <v>51</v>
      </c>
      <c r="AS462">
        <f t="shared" si="103"/>
        <v>4</v>
      </c>
      <c r="AT462">
        <f t="shared" si="104"/>
        <v>4</v>
      </c>
      <c r="AU462">
        <f t="shared" si="105"/>
        <v>4</v>
      </c>
      <c r="AV462">
        <f t="shared" si="106"/>
        <v>4</v>
      </c>
      <c r="AW462">
        <f t="shared" si="107"/>
        <v>4</v>
      </c>
      <c r="AX462">
        <f t="shared" si="108"/>
        <v>4</v>
      </c>
      <c r="AY462">
        <f t="shared" si="109"/>
        <v>4</v>
      </c>
      <c r="AZ462">
        <f t="shared" si="110"/>
        <v>4</v>
      </c>
      <c r="BA462">
        <f t="shared" si="111"/>
        <v>4</v>
      </c>
      <c r="BB462">
        <f t="shared" si="112"/>
        <v>9</v>
      </c>
      <c r="BC462">
        <f t="shared" si="113"/>
        <v>0</v>
      </c>
      <c r="BD462" t="str">
        <f t="shared" si="100"/>
        <v/>
      </c>
      <c r="BE462" t="str">
        <f t="shared" si="101"/>
        <v/>
      </c>
      <c r="BF462" t="str">
        <f t="shared" si="102"/>
        <v/>
      </c>
    </row>
    <row r="463" spans="1:58" hidden="1" x14ac:dyDescent="0.35">
      <c r="A463" t="s">
        <v>349</v>
      </c>
      <c r="B463" s="10" t="s">
        <v>350</v>
      </c>
      <c r="C463" t="s">
        <v>2095</v>
      </c>
      <c r="D463" t="s">
        <v>85</v>
      </c>
      <c r="E463">
        <v>584</v>
      </c>
      <c r="F463" t="s">
        <v>86</v>
      </c>
      <c r="G463">
        <v>14649</v>
      </c>
      <c r="H463">
        <v>584</v>
      </c>
      <c r="I463">
        <v>25</v>
      </c>
      <c r="J463" t="s">
        <v>51</v>
      </c>
      <c r="K463" t="s">
        <v>51</v>
      </c>
      <c r="L463" t="s">
        <v>51</v>
      </c>
      <c r="M463" t="s">
        <v>51</v>
      </c>
      <c r="N463" t="s">
        <v>51</v>
      </c>
      <c r="O463" t="s">
        <v>51</v>
      </c>
      <c r="P463" t="s">
        <v>51</v>
      </c>
      <c r="Q463" t="s">
        <v>51</v>
      </c>
      <c r="R463" t="s">
        <v>51</v>
      </c>
      <c r="S463" t="s">
        <v>51</v>
      </c>
      <c r="T463" t="s">
        <v>51</v>
      </c>
      <c r="U463" t="s">
        <v>51</v>
      </c>
      <c r="V463" t="s">
        <v>51</v>
      </c>
      <c r="W463" t="s">
        <v>51</v>
      </c>
      <c r="X463" t="s">
        <v>51</v>
      </c>
      <c r="Y463" t="s">
        <v>51</v>
      </c>
      <c r="Z463" t="s">
        <v>51</v>
      </c>
      <c r="AA463" t="s">
        <v>51</v>
      </c>
      <c r="AB463" t="s">
        <v>51</v>
      </c>
      <c r="AC463" t="s">
        <v>51</v>
      </c>
      <c r="AD463" t="s">
        <v>51</v>
      </c>
      <c r="AE463" t="s">
        <v>51</v>
      </c>
      <c r="AF463" t="s">
        <v>51</v>
      </c>
      <c r="AG463" t="s">
        <v>51</v>
      </c>
      <c r="AH463" t="s">
        <v>51</v>
      </c>
      <c r="AI463" t="s">
        <v>51</v>
      </c>
      <c r="AJ463" t="s">
        <v>51</v>
      </c>
      <c r="AK463" t="s">
        <v>51</v>
      </c>
      <c r="AL463" t="s">
        <v>51</v>
      </c>
      <c r="AM463" t="s">
        <v>51</v>
      </c>
      <c r="AN463" t="s">
        <v>51</v>
      </c>
      <c r="AO463" t="s">
        <v>51</v>
      </c>
      <c r="AP463" t="s">
        <v>51</v>
      </c>
      <c r="AQ463" t="s">
        <v>51</v>
      </c>
      <c r="AR463" t="s">
        <v>51</v>
      </c>
      <c r="AS463">
        <f t="shared" si="103"/>
        <v>4</v>
      </c>
      <c r="AT463">
        <f t="shared" si="104"/>
        <v>4</v>
      </c>
      <c r="AU463">
        <f t="shared" si="105"/>
        <v>4</v>
      </c>
      <c r="AV463">
        <f t="shared" si="106"/>
        <v>4</v>
      </c>
      <c r="AW463">
        <f t="shared" si="107"/>
        <v>4</v>
      </c>
      <c r="AX463">
        <f t="shared" si="108"/>
        <v>4</v>
      </c>
      <c r="AY463">
        <f t="shared" si="109"/>
        <v>4</v>
      </c>
      <c r="AZ463">
        <f t="shared" si="110"/>
        <v>4</v>
      </c>
      <c r="BA463">
        <f t="shared" si="111"/>
        <v>4</v>
      </c>
      <c r="BB463">
        <f t="shared" si="112"/>
        <v>9</v>
      </c>
      <c r="BC463">
        <f t="shared" si="113"/>
        <v>0</v>
      </c>
      <c r="BD463" t="str">
        <f t="shared" si="100"/>
        <v/>
      </c>
      <c r="BE463" t="str">
        <f t="shared" si="101"/>
        <v/>
      </c>
      <c r="BF463" t="str">
        <f t="shared" si="102"/>
        <v/>
      </c>
    </row>
    <row r="464" spans="1:58" hidden="1" x14ac:dyDescent="0.35">
      <c r="A464" t="s">
        <v>823</v>
      </c>
      <c r="B464" s="10" t="s">
        <v>824</v>
      </c>
      <c r="C464" t="s">
        <v>2096</v>
      </c>
      <c r="D464" t="s">
        <v>501</v>
      </c>
      <c r="E464">
        <v>2079</v>
      </c>
      <c r="F464" t="s">
        <v>86</v>
      </c>
      <c r="G464">
        <v>14650</v>
      </c>
      <c r="H464">
        <v>2079</v>
      </c>
      <c r="I464">
        <v>25</v>
      </c>
      <c r="J464" t="s">
        <v>51</v>
      </c>
      <c r="K464" t="s">
        <v>51</v>
      </c>
      <c r="L464" t="s">
        <v>51</v>
      </c>
      <c r="M464" t="s">
        <v>51</v>
      </c>
      <c r="N464" t="s">
        <v>51</v>
      </c>
      <c r="O464" t="s">
        <v>51</v>
      </c>
      <c r="P464" t="s">
        <v>51</v>
      </c>
      <c r="Q464" t="s">
        <v>51</v>
      </c>
      <c r="R464" t="s">
        <v>51</v>
      </c>
      <c r="S464" t="s">
        <v>51</v>
      </c>
      <c r="T464" t="s">
        <v>51</v>
      </c>
      <c r="U464" t="s">
        <v>51</v>
      </c>
      <c r="V464" t="s">
        <v>51</v>
      </c>
      <c r="W464" t="s">
        <v>51</v>
      </c>
      <c r="X464" t="s">
        <v>51</v>
      </c>
      <c r="Y464" t="s">
        <v>51</v>
      </c>
      <c r="Z464" t="s">
        <v>51</v>
      </c>
      <c r="AA464" t="s">
        <v>51</v>
      </c>
      <c r="AB464" t="s">
        <v>51</v>
      </c>
      <c r="AC464" t="s">
        <v>51</v>
      </c>
      <c r="AD464" t="s">
        <v>51</v>
      </c>
      <c r="AE464" t="s">
        <v>51</v>
      </c>
      <c r="AF464" t="s">
        <v>51</v>
      </c>
      <c r="AG464" t="s">
        <v>51</v>
      </c>
      <c r="AH464" t="s">
        <v>51</v>
      </c>
      <c r="AI464" t="s">
        <v>51</v>
      </c>
      <c r="AJ464" t="s">
        <v>51</v>
      </c>
      <c r="AK464" t="s">
        <v>51</v>
      </c>
      <c r="AL464" t="s">
        <v>51</v>
      </c>
      <c r="AM464" t="s">
        <v>51</v>
      </c>
      <c r="AN464" t="s">
        <v>51</v>
      </c>
      <c r="AO464" t="s">
        <v>51</v>
      </c>
      <c r="AP464" t="s">
        <v>51</v>
      </c>
      <c r="AQ464" t="s">
        <v>51</v>
      </c>
      <c r="AR464" t="s">
        <v>51</v>
      </c>
      <c r="AS464">
        <f t="shared" si="103"/>
        <v>4</v>
      </c>
      <c r="AT464">
        <f t="shared" si="104"/>
        <v>4</v>
      </c>
      <c r="AU464">
        <f t="shared" si="105"/>
        <v>4</v>
      </c>
      <c r="AV464">
        <f t="shared" si="106"/>
        <v>4</v>
      </c>
      <c r="AW464">
        <f t="shared" si="107"/>
        <v>4</v>
      </c>
      <c r="AX464">
        <f t="shared" si="108"/>
        <v>4</v>
      </c>
      <c r="AY464">
        <f t="shared" si="109"/>
        <v>4</v>
      </c>
      <c r="AZ464">
        <f t="shared" si="110"/>
        <v>4</v>
      </c>
      <c r="BA464">
        <f t="shared" si="111"/>
        <v>4</v>
      </c>
      <c r="BB464">
        <f t="shared" si="112"/>
        <v>9</v>
      </c>
      <c r="BC464">
        <f t="shared" si="113"/>
        <v>0</v>
      </c>
      <c r="BD464" t="str">
        <f t="shared" si="100"/>
        <v/>
      </c>
      <c r="BE464" t="str">
        <f t="shared" si="101"/>
        <v/>
      </c>
      <c r="BF464" t="str">
        <f t="shared" si="102"/>
        <v/>
      </c>
    </row>
    <row r="465" spans="1:58" hidden="1" x14ac:dyDescent="0.35">
      <c r="A465" t="s">
        <v>405</v>
      </c>
      <c r="B465" s="10" t="s">
        <v>406</v>
      </c>
      <c r="C465" t="s">
        <v>2097</v>
      </c>
      <c r="D465" t="s">
        <v>85</v>
      </c>
      <c r="E465">
        <v>225</v>
      </c>
      <c r="F465" t="s">
        <v>86</v>
      </c>
      <c r="G465">
        <v>14651</v>
      </c>
      <c r="H465">
        <v>225</v>
      </c>
      <c r="I465">
        <v>25</v>
      </c>
      <c r="J465" t="s">
        <v>51</v>
      </c>
      <c r="K465" t="s">
        <v>51</v>
      </c>
      <c r="L465" t="s">
        <v>51</v>
      </c>
      <c r="M465" t="s">
        <v>51</v>
      </c>
      <c r="N465" t="s">
        <v>51</v>
      </c>
      <c r="O465" t="s">
        <v>51</v>
      </c>
      <c r="P465" t="s">
        <v>51</v>
      </c>
      <c r="Q465" t="s">
        <v>51</v>
      </c>
      <c r="R465" t="s">
        <v>51</v>
      </c>
      <c r="S465" t="s">
        <v>51</v>
      </c>
      <c r="T465" t="s">
        <v>51</v>
      </c>
      <c r="U465" t="s">
        <v>51</v>
      </c>
      <c r="V465" t="s">
        <v>51</v>
      </c>
      <c r="W465" t="s">
        <v>51</v>
      </c>
      <c r="X465" t="s">
        <v>51</v>
      </c>
      <c r="Y465" t="s">
        <v>51</v>
      </c>
      <c r="Z465" t="s">
        <v>51</v>
      </c>
      <c r="AA465" t="s">
        <v>51</v>
      </c>
      <c r="AB465" t="s">
        <v>51</v>
      </c>
      <c r="AC465" t="s">
        <v>51</v>
      </c>
      <c r="AD465" t="s">
        <v>51</v>
      </c>
      <c r="AE465" t="s">
        <v>51</v>
      </c>
      <c r="AF465" t="s">
        <v>51</v>
      </c>
      <c r="AG465" t="s">
        <v>51</v>
      </c>
      <c r="AH465" t="s">
        <v>51</v>
      </c>
      <c r="AI465" t="s">
        <v>51</v>
      </c>
      <c r="AJ465" t="s">
        <v>51</v>
      </c>
      <c r="AK465" t="s">
        <v>51</v>
      </c>
      <c r="AL465" t="s">
        <v>51</v>
      </c>
      <c r="AM465" t="s">
        <v>51</v>
      </c>
      <c r="AN465" t="s">
        <v>51</v>
      </c>
      <c r="AO465" t="s">
        <v>51</v>
      </c>
      <c r="AP465" t="s">
        <v>51</v>
      </c>
      <c r="AQ465" t="s">
        <v>51</v>
      </c>
      <c r="AR465" t="s">
        <v>51</v>
      </c>
      <c r="AS465">
        <f t="shared" si="103"/>
        <v>4</v>
      </c>
      <c r="AT465">
        <f t="shared" si="104"/>
        <v>4</v>
      </c>
      <c r="AU465">
        <f t="shared" si="105"/>
        <v>4</v>
      </c>
      <c r="AV465">
        <f t="shared" si="106"/>
        <v>4</v>
      </c>
      <c r="AW465">
        <f t="shared" si="107"/>
        <v>4</v>
      </c>
      <c r="AX465">
        <f t="shared" si="108"/>
        <v>4</v>
      </c>
      <c r="AY465">
        <f t="shared" si="109"/>
        <v>4</v>
      </c>
      <c r="AZ465">
        <f t="shared" si="110"/>
        <v>4</v>
      </c>
      <c r="BA465">
        <f t="shared" si="111"/>
        <v>4</v>
      </c>
      <c r="BB465">
        <f t="shared" si="112"/>
        <v>9</v>
      </c>
      <c r="BC465">
        <f t="shared" si="113"/>
        <v>0</v>
      </c>
      <c r="BD465" t="str">
        <f t="shared" si="100"/>
        <v/>
      </c>
      <c r="BE465" t="str">
        <f t="shared" si="101"/>
        <v/>
      </c>
      <c r="BF465" t="str">
        <f t="shared" si="102"/>
        <v/>
      </c>
    </row>
    <row r="466" spans="1:58" hidden="1" x14ac:dyDescent="0.35">
      <c r="A466" t="s">
        <v>184</v>
      </c>
      <c r="B466" s="10" t="s">
        <v>185</v>
      </c>
      <c r="C466" t="s">
        <v>2098</v>
      </c>
      <c r="D466" t="s">
        <v>85</v>
      </c>
      <c r="E466">
        <v>476</v>
      </c>
      <c r="F466" t="s">
        <v>86</v>
      </c>
      <c r="G466">
        <v>14652</v>
      </c>
      <c r="H466">
        <v>476</v>
      </c>
      <c r="I466">
        <v>25</v>
      </c>
      <c r="J466" t="s">
        <v>51</v>
      </c>
      <c r="K466" t="s">
        <v>51</v>
      </c>
      <c r="L466" t="s">
        <v>51</v>
      </c>
      <c r="M466" t="s">
        <v>51</v>
      </c>
      <c r="N466" t="s">
        <v>51</v>
      </c>
      <c r="O466" t="s">
        <v>51</v>
      </c>
      <c r="P466" t="s">
        <v>51</v>
      </c>
      <c r="Q466" t="s">
        <v>51</v>
      </c>
      <c r="R466" t="s">
        <v>51</v>
      </c>
      <c r="S466" t="s">
        <v>51</v>
      </c>
      <c r="T466" t="s">
        <v>51</v>
      </c>
      <c r="U466" t="s">
        <v>51</v>
      </c>
      <c r="V466" t="s">
        <v>51</v>
      </c>
      <c r="W466" t="s">
        <v>51</v>
      </c>
      <c r="X466" t="s">
        <v>51</v>
      </c>
      <c r="Y466" t="s">
        <v>51</v>
      </c>
      <c r="Z466" t="s">
        <v>51</v>
      </c>
      <c r="AA466" t="s">
        <v>51</v>
      </c>
      <c r="AB466" t="s">
        <v>51</v>
      </c>
      <c r="AC466" t="s">
        <v>51</v>
      </c>
      <c r="AD466" t="s">
        <v>51</v>
      </c>
      <c r="AE466" t="s">
        <v>51</v>
      </c>
      <c r="AF466" t="s">
        <v>51</v>
      </c>
      <c r="AG466" t="s">
        <v>51</v>
      </c>
      <c r="AH466" t="s">
        <v>51</v>
      </c>
      <c r="AI466" t="s">
        <v>51</v>
      </c>
      <c r="AJ466" t="s">
        <v>51</v>
      </c>
      <c r="AK466" t="s">
        <v>51</v>
      </c>
      <c r="AL466" t="s">
        <v>51</v>
      </c>
      <c r="AM466" t="s">
        <v>51</v>
      </c>
      <c r="AN466" t="s">
        <v>51</v>
      </c>
      <c r="AO466" t="s">
        <v>51</v>
      </c>
      <c r="AP466" t="s">
        <v>51</v>
      </c>
      <c r="AQ466" t="s">
        <v>51</v>
      </c>
      <c r="AR466" t="s">
        <v>51</v>
      </c>
      <c r="AS466">
        <f t="shared" si="103"/>
        <v>4</v>
      </c>
      <c r="AT466">
        <f t="shared" si="104"/>
        <v>4</v>
      </c>
      <c r="AU466">
        <f t="shared" si="105"/>
        <v>4</v>
      </c>
      <c r="AV466">
        <f t="shared" si="106"/>
        <v>4</v>
      </c>
      <c r="AW466">
        <f t="shared" si="107"/>
        <v>4</v>
      </c>
      <c r="AX466">
        <f t="shared" si="108"/>
        <v>4</v>
      </c>
      <c r="AY466">
        <f t="shared" si="109"/>
        <v>4</v>
      </c>
      <c r="AZ466">
        <f t="shared" si="110"/>
        <v>4</v>
      </c>
      <c r="BA466">
        <f t="shared" si="111"/>
        <v>4</v>
      </c>
      <c r="BB466">
        <f t="shared" si="112"/>
        <v>9</v>
      </c>
      <c r="BC466">
        <f t="shared" si="113"/>
        <v>0</v>
      </c>
      <c r="BD466" t="str">
        <f t="shared" si="100"/>
        <v/>
      </c>
      <c r="BE466" t="str">
        <f t="shared" si="101"/>
        <v/>
      </c>
      <c r="BF466" t="str">
        <f t="shared" si="102"/>
        <v/>
      </c>
    </row>
    <row r="467" spans="1:58" hidden="1" x14ac:dyDescent="0.35">
      <c r="A467" t="s">
        <v>460</v>
      </c>
      <c r="B467" s="10" t="s">
        <v>461</v>
      </c>
      <c r="C467" t="s">
        <v>2099</v>
      </c>
      <c r="D467" t="s">
        <v>501</v>
      </c>
      <c r="E467">
        <v>675</v>
      </c>
      <c r="F467" t="s">
        <v>502</v>
      </c>
      <c r="G467">
        <v>14653</v>
      </c>
      <c r="H467">
        <v>675</v>
      </c>
      <c r="I467">
        <v>25</v>
      </c>
      <c r="J467" t="s">
        <v>51</v>
      </c>
      <c r="K467" t="s">
        <v>51</v>
      </c>
      <c r="L467" t="s">
        <v>51</v>
      </c>
      <c r="M467" t="s">
        <v>51</v>
      </c>
      <c r="N467" t="s">
        <v>51</v>
      </c>
      <c r="O467" t="s">
        <v>51</v>
      </c>
      <c r="P467" t="s">
        <v>51</v>
      </c>
      <c r="Q467" t="s">
        <v>51</v>
      </c>
      <c r="R467" t="s">
        <v>51</v>
      </c>
      <c r="S467" t="s">
        <v>51</v>
      </c>
      <c r="T467" t="s">
        <v>51</v>
      </c>
      <c r="U467" t="s">
        <v>51</v>
      </c>
      <c r="V467" t="s">
        <v>51</v>
      </c>
      <c r="W467" t="s">
        <v>51</v>
      </c>
      <c r="X467" t="s">
        <v>51</v>
      </c>
      <c r="Y467" t="s">
        <v>51</v>
      </c>
      <c r="Z467" t="s">
        <v>51</v>
      </c>
      <c r="AA467" t="s">
        <v>51</v>
      </c>
      <c r="AB467" t="s">
        <v>51</v>
      </c>
      <c r="AC467" t="s">
        <v>51</v>
      </c>
      <c r="AD467" t="s">
        <v>51</v>
      </c>
      <c r="AE467" t="s">
        <v>51</v>
      </c>
      <c r="AF467" t="s">
        <v>51</v>
      </c>
      <c r="AG467" t="s">
        <v>51</v>
      </c>
      <c r="AH467" t="s">
        <v>51</v>
      </c>
      <c r="AI467" t="s">
        <v>51</v>
      </c>
      <c r="AJ467" t="s">
        <v>51</v>
      </c>
      <c r="AK467" t="s">
        <v>51</v>
      </c>
      <c r="AL467" t="s">
        <v>51</v>
      </c>
      <c r="AM467" t="s">
        <v>51</v>
      </c>
      <c r="AN467" t="s">
        <v>51</v>
      </c>
      <c r="AO467" t="s">
        <v>51</v>
      </c>
      <c r="AP467" t="s">
        <v>51</v>
      </c>
      <c r="AQ467" t="s">
        <v>51</v>
      </c>
      <c r="AR467" t="s">
        <v>51</v>
      </c>
      <c r="AS467">
        <f t="shared" si="103"/>
        <v>4</v>
      </c>
      <c r="AT467">
        <f t="shared" si="104"/>
        <v>4</v>
      </c>
      <c r="AU467">
        <f t="shared" si="105"/>
        <v>4</v>
      </c>
      <c r="AV467">
        <f t="shared" si="106"/>
        <v>4</v>
      </c>
      <c r="AW467">
        <f t="shared" si="107"/>
        <v>4</v>
      </c>
      <c r="AX467">
        <f t="shared" si="108"/>
        <v>4</v>
      </c>
      <c r="AY467">
        <f t="shared" si="109"/>
        <v>4</v>
      </c>
      <c r="AZ467">
        <f t="shared" si="110"/>
        <v>4</v>
      </c>
      <c r="BA467">
        <f t="shared" si="111"/>
        <v>4</v>
      </c>
      <c r="BB467">
        <f t="shared" si="112"/>
        <v>9</v>
      </c>
      <c r="BC467">
        <f t="shared" si="113"/>
        <v>0</v>
      </c>
      <c r="BD467" t="str">
        <f t="shared" si="100"/>
        <v/>
      </c>
      <c r="BE467" t="str">
        <f t="shared" si="101"/>
        <v/>
      </c>
      <c r="BF467" t="str">
        <f t="shared" si="102"/>
        <v/>
      </c>
    </row>
    <row r="468" spans="1:58" hidden="1" x14ac:dyDescent="0.35">
      <c r="A468" t="s">
        <v>460</v>
      </c>
      <c r="B468" s="10" t="s">
        <v>461</v>
      </c>
      <c r="C468" t="s">
        <v>2100</v>
      </c>
      <c r="D468" t="s">
        <v>501</v>
      </c>
      <c r="E468">
        <v>583</v>
      </c>
      <c r="F468" t="s">
        <v>502</v>
      </c>
      <c r="G468">
        <v>14654</v>
      </c>
      <c r="H468">
        <v>583</v>
      </c>
      <c r="I468">
        <v>25</v>
      </c>
      <c r="J468" t="s">
        <v>51</v>
      </c>
      <c r="K468" t="s">
        <v>51</v>
      </c>
      <c r="L468" t="s">
        <v>51</v>
      </c>
      <c r="M468" t="s">
        <v>51</v>
      </c>
      <c r="N468" t="s">
        <v>51</v>
      </c>
      <c r="O468" t="s">
        <v>51</v>
      </c>
      <c r="P468" t="s">
        <v>51</v>
      </c>
      <c r="Q468" t="s">
        <v>51</v>
      </c>
      <c r="R468" t="s">
        <v>51</v>
      </c>
      <c r="S468" t="s">
        <v>51</v>
      </c>
      <c r="T468" t="s">
        <v>51</v>
      </c>
      <c r="U468" t="s">
        <v>51</v>
      </c>
      <c r="V468" t="s">
        <v>51</v>
      </c>
      <c r="W468" t="s">
        <v>51</v>
      </c>
      <c r="X468" t="s">
        <v>51</v>
      </c>
      <c r="Y468" t="s">
        <v>51</v>
      </c>
      <c r="Z468" t="s">
        <v>51</v>
      </c>
      <c r="AA468" t="s">
        <v>51</v>
      </c>
      <c r="AB468" t="s">
        <v>51</v>
      </c>
      <c r="AC468" t="s">
        <v>51</v>
      </c>
      <c r="AD468" t="s">
        <v>51</v>
      </c>
      <c r="AE468" t="s">
        <v>51</v>
      </c>
      <c r="AF468" t="s">
        <v>51</v>
      </c>
      <c r="AG468" t="s">
        <v>51</v>
      </c>
      <c r="AH468" t="s">
        <v>51</v>
      </c>
      <c r="AI468" t="s">
        <v>51</v>
      </c>
      <c r="AJ468" t="s">
        <v>51</v>
      </c>
      <c r="AK468" t="s">
        <v>51</v>
      </c>
      <c r="AL468" t="s">
        <v>51</v>
      </c>
      <c r="AM468" t="s">
        <v>51</v>
      </c>
      <c r="AN468" t="s">
        <v>51</v>
      </c>
      <c r="AO468" t="s">
        <v>51</v>
      </c>
      <c r="AP468" t="s">
        <v>51</v>
      </c>
      <c r="AQ468" t="s">
        <v>51</v>
      </c>
      <c r="AR468" t="s">
        <v>51</v>
      </c>
      <c r="AS468">
        <f t="shared" si="103"/>
        <v>4</v>
      </c>
      <c r="AT468">
        <f t="shared" si="104"/>
        <v>4</v>
      </c>
      <c r="AU468">
        <f t="shared" si="105"/>
        <v>4</v>
      </c>
      <c r="AV468">
        <f t="shared" si="106"/>
        <v>4</v>
      </c>
      <c r="AW468">
        <f t="shared" si="107"/>
        <v>4</v>
      </c>
      <c r="AX468">
        <f t="shared" si="108"/>
        <v>4</v>
      </c>
      <c r="AY468">
        <f t="shared" si="109"/>
        <v>4</v>
      </c>
      <c r="AZ468">
        <f t="shared" si="110"/>
        <v>4</v>
      </c>
      <c r="BA468">
        <f t="shared" si="111"/>
        <v>4</v>
      </c>
      <c r="BB468">
        <f t="shared" si="112"/>
        <v>9</v>
      </c>
      <c r="BC468">
        <f t="shared" si="113"/>
        <v>0</v>
      </c>
      <c r="BD468" t="str">
        <f t="shared" si="100"/>
        <v/>
      </c>
      <c r="BE468" t="str">
        <f t="shared" si="101"/>
        <v/>
      </c>
      <c r="BF468" t="str">
        <f t="shared" si="102"/>
        <v/>
      </c>
    </row>
    <row r="469" spans="1:58" hidden="1" x14ac:dyDescent="0.35">
      <c r="A469" t="s">
        <v>2021</v>
      </c>
      <c r="B469" s="10" t="s">
        <v>2022</v>
      </c>
      <c r="C469" t="s">
        <v>2101</v>
      </c>
      <c r="D469" t="s">
        <v>501</v>
      </c>
      <c r="E469">
        <v>747</v>
      </c>
      <c r="F469" t="s">
        <v>502</v>
      </c>
      <c r="G469">
        <v>14655</v>
      </c>
      <c r="H469">
        <v>747</v>
      </c>
      <c r="I469">
        <v>25</v>
      </c>
      <c r="J469" t="s">
        <v>51</v>
      </c>
      <c r="K469" t="s">
        <v>51</v>
      </c>
      <c r="L469" t="s">
        <v>51</v>
      </c>
      <c r="M469" t="s">
        <v>51</v>
      </c>
      <c r="N469" t="s">
        <v>51</v>
      </c>
      <c r="O469" t="s">
        <v>51</v>
      </c>
      <c r="P469" t="s">
        <v>51</v>
      </c>
      <c r="Q469" t="s">
        <v>51</v>
      </c>
      <c r="R469" t="s">
        <v>51</v>
      </c>
      <c r="S469" t="s">
        <v>51</v>
      </c>
      <c r="T469" t="s">
        <v>51</v>
      </c>
      <c r="U469" t="s">
        <v>51</v>
      </c>
      <c r="V469" t="s">
        <v>51</v>
      </c>
      <c r="W469" t="s">
        <v>51</v>
      </c>
      <c r="X469" t="s">
        <v>51</v>
      </c>
      <c r="Y469" t="s">
        <v>51</v>
      </c>
      <c r="Z469" t="s">
        <v>51</v>
      </c>
      <c r="AA469" t="s">
        <v>51</v>
      </c>
      <c r="AB469" t="s">
        <v>51</v>
      </c>
      <c r="AC469" t="s">
        <v>51</v>
      </c>
      <c r="AD469" t="s">
        <v>51</v>
      </c>
      <c r="AE469" t="s">
        <v>51</v>
      </c>
      <c r="AF469" t="s">
        <v>51</v>
      </c>
      <c r="AG469" t="s">
        <v>51</v>
      </c>
      <c r="AH469" t="s">
        <v>51</v>
      </c>
      <c r="AI469" t="s">
        <v>51</v>
      </c>
      <c r="AJ469" t="s">
        <v>51</v>
      </c>
      <c r="AK469" t="s">
        <v>51</v>
      </c>
      <c r="AL469" t="s">
        <v>51</v>
      </c>
      <c r="AM469" t="s">
        <v>51</v>
      </c>
      <c r="AN469" t="s">
        <v>51</v>
      </c>
      <c r="AO469" t="s">
        <v>51</v>
      </c>
      <c r="AP469" t="s">
        <v>51</v>
      </c>
      <c r="AQ469" t="s">
        <v>51</v>
      </c>
      <c r="AR469" t="s">
        <v>51</v>
      </c>
      <c r="AS469">
        <f t="shared" si="103"/>
        <v>4</v>
      </c>
      <c r="AT469">
        <f t="shared" si="104"/>
        <v>4</v>
      </c>
      <c r="AU469">
        <f t="shared" si="105"/>
        <v>4</v>
      </c>
      <c r="AV469">
        <f t="shared" si="106"/>
        <v>4</v>
      </c>
      <c r="AW469">
        <f t="shared" si="107"/>
        <v>4</v>
      </c>
      <c r="AX469">
        <f t="shared" si="108"/>
        <v>4</v>
      </c>
      <c r="AY469">
        <f t="shared" si="109"/>
        <v>4</v>
      </c>
      <c r="AZ469">
        <f t="shared" si="110"/>
        <v>4</v>
      </c>
      <c r="BA469">
        <f t="shared" si="111"/>
        <v>4</v>
      </c>
      <c r="BB469">
        <f t="shared" si="112"/>
        <v>9</v>
      </c>
      <c r="BC469">
        <f t="shared" si="113"/>
        <v>0</v>
      </c>
      <c r="BD469" t="str">
        <f t="shared" si="100"/>
        <v/>
      </c>
      <c r="BE469" t="str">
        <f t="shared" si="101"/>
        <v/>
      </c>
      <c r="BF469" t="str">
        <f t="shared" si="102"/>
        <v/>
      </c>
    </row>
    <row r="470" spans="1:58" hidden="1" x14ac:dyDescent="0.35">
      <c r="A470" t="s">
        <v>518</v>
      </c>
      <c r="B470" s="10" t="s">
        <v>519</v>
      </c>
      <c r="C470" t="s">
        <v>2102</v>
      </c>
      <c r="D470" t="s">
        <v>501</v>
      </c>
      <c r="E470">
        <v>934</v>
      </c>
      <c r="F470" t="s">
        <v>502</v>
      </c>
      <c r="G470">
        <v>14656</v>
      </c>
      <c r="H470">
        <v>934</v>
      </c>
      <c r="I470">
        <v>25</v>
      </c>
      <c r="J470" t="s">
        <v>51</v>
      </c>
      <c r="K470" t="s">
        <v>51</v>
      </c>
      <c r="L470" t="s">
        <v>51</v>
      </c>
      <c r="M470" t="s">
        <v>51</v>
      </c>
      <c r="N470" t="s">
        <v>51</v>
      </c>
      <c r="O470" t="s">
        <v>51</v>
      </c>
      <c r="P470" t="s">
        <v>51</v>
      </c>
      <c r="Q470" t="s">
        <v>51</v>
      </c>
      <c r="R470" t="s">
        <v>51</v>
      </c>
      <c r="S470" t="s">
        <v>51</v>
      </c>
      <c r="T470" t="s">
        <v>51</v>
      </c>
      <c r="U470" t="s">
        <v>51</v>
      </c>
      <c r="V470" t="s">
        <v>51</v>
      </c>
      <c r="W470" t="s">
        <v>51</v>
      </c>
      <c r="X470" t="s">
        <v>51</v>
      </c>
      <c r="Y470" t="s">
        <v>51</v>
      </c>
      <c r="Z470" t="s">
        <v>51</v>
      </c>
      <c r="AA470" t="s">
        <v>51</v>
      </c>
      <c r="AB470" t="s">
        <v>51</v>
      </c>
      <c r="AC470" t="s">
        <v>51</v>
      </c>
      <c r="AD470" t="s">
        <v>51</v>
      </c>
      <c r="AE470" t="s">
        <v>51</v>
      </c>
      <c r="AF470" t="s">
        <v>51</v>
      </c>
      <c r="AG470" t="s">
        <v>51</v>
      </c>
      <c r="AH470" t="s">
        <v>51</v>
      </c>
      <c r="AI470" t="s">
        <v>51</v>
      </c>
      <c r="AJ470" t="s">
        <v>51</v>
      </c>
      <c r="AK470" t="s">
        <v>51</v>
      </c>
      <c r="AL470" t="s">
        <v>51</v>
      </c>
      <c r="AM470" t="s">
        <v>51</v>
      </c>
      <c r="AN470" t="s">
        <v>51</v>
      </c>
      <c r="AO470" t="s">
        <v>51</v>
      </c>
      <c r="AP470" t="s">
        <v>51</v>
      </c>
      <c r="AQ470" t="s">
        <v>51</v>
      </c>
      <c r="AR470" t="s">
        <v>51</v>
      </c>
      <c r="AS470">
        <f t="shared" si="103"/>
        <v>4</v>
      </c>
      <c r="AT470">
        <f t="shared" si="104"/>
        <v>4</v>
      </c>
      <c r="AU470">
        <f t="shared" si="105"/>
        <v>4</v>
      </c>
      <c r="AV470">
        <f t="shared" si="106"/>
        <v>4</v>
      </c>
      <c r="AW470">
        <f t="shared" si="107"/>
        <v>4</v>
      </c>
      <c r="AX470">
        <f t="shared" si="108"/>
        <v>4</v>
      </c>
      <c r="AY470">
        <f t="shared" si="109"/>
        <v>4</v>
      </c>
      <c r="AZ470">
        <f t="shared" si="110"/>
        <v>4</v>
      </c>
      <c r="BA470">
        <f t="shared" si="111"/>
        <v>4</v>
      </c>
      <c r="BB470">
        <f t="shared" si="112"/>
        <v>9</v>
      </c>
      <c r="BC470">
        <f t="shared" si="113"/>
        <v>0</v>
      </c>
      <c r="BD470" t="str">
        <f t="shared" si="100"/>
        <v/>
      </c>
      <c r="BE470" t="str">
        <f t="shared" si="101"/>
        <v/>
      </c>
      <c r="BF470" t="str">
        <f t="shared" si="102"/>
        <v/>
      </c>
    </row>
    <row r="471" spans="1:58" hidden="1" x14ac:dyDescent="0.35">
      <c r="A471" t="s">
        <v>518</v>
      </c>
      <c r="B471" s="10" t="s">
        <v>519</v>
      </c>
      <c r="C471" t="s">
        <v>2103</v>
      </c>
      <c r="D471" t="s">
        <v>501</v>
      </c>
      <c r="E471">
        <v>937</v>
      </c>
      <c r="F471" t="s">
        <v>502</v>
      </c>
      <c r="G471">
        <v>14657</v>
      </c>
      <c r="H471">
        <v>937</v>
      </c>
      <c r="I471">
        <v>25</v>
      </c>
      <c r="J471" t="s">
        <v>51</v>
      </c>
      <c r="K471" t="s">
        <v>51</v>
      </c>
      <c r="L471" t="s">
        <v>51</v>
      </c>
      <c r="M471" t="s">
        <v>51</v>
      </c>
      <c r="N471" t="s">
        <v>51</v>
      </c>
      <c r="O471" t="s">
        <v>51</v>
      </c>
      <c r="P471" t="s">
        <v>51</v>
      </c>
      <c r="Q471" t="s">
        <v>51</v>
      </c>
      <c r="R471" t="s">
        <v>51</v>
      </c>
      <c r="S471" t="s">
        <v>51</v>
      </c>
      <c r="T471" t="s">
        <v>51</v>
      </c>
      <c r="U471" t="s">
        <v>51</v>
      </c>
      <c r="V471" t="s">
        <v>51</v>
      </c>
      <c r="W471" t="s">
        <v>51</v>
      </c>
      <c r="X471" t="s">
        <v>51</v>
      </c>
      <c r="Y471" t="s">
        <v>51</v>
      </c>
      <c r="Z471" t="s">
        <v>51</v>
      </c>
      <c r="AA471" t="s">
        <v>51</v>
      </c>
      <c r="AB471" t="s">
        <v>51</v>
      </c>
      <c r="AC471" t="s">
        <v>51</v>
      </c>
      <c r="AD471" t="s">
        <v>51</v>
      </c>
      <c r="AE471" t="s">
        <v>51</v>
      </c>
      <c r="AF471" t="s">
        <v>51</v>
      </c>
      <c r="AG471" t="s">
        <v>51</v>
      </c>
      <c r="AH471" t="s">
        <v>51</v>
      </c>
      <c r="AI471" t="s">
        <v>51</v>
      </c>
      <c r="AJ471" t="s">
        <v>51</v>
      </c>
      <c r="AK471" t="s">
        <v>51</v>
      </c>
      <c r="AL471" t="s">
        <v>51</v>
      </c>
      <c r="AM471" t="s">
        <v>51</v>
      </c>
      <c r="AN471" t="s">
        <v>51</v>
      </c>
      <c r="AO471" t="s">
        <v>51</v>
      </c>
      <c r="AP471" t="s">
        <v>51</v>
      </c>
      <c r="AQ471" t="s">
        <v>51</v>
      </c>
      <c r="AR471" t="s">
        <v>51</v>
      </c>
      <c r="AS471">
        <f t="shared" si="103"/>
        <v>4</v>
      </c>
      <c r="AT471">
        <f t="shared" si="104"/>
        <v>4</v>
      </c>
      <c r="AU471">
        <f t="shared" si="105"/>
        <v>4</v>
      </c>
      <c r="AV471">
        <f t="shared" si="106"/>
        <v>4</v>
      </c>
      <c r="AW471">
        <f t="shared" si="107"/>
        <v>4</v>
      </c>
      <c r="AX471">
        <f t="shared" si="108"/>
        <v>4</v>
      </c>
      <c r="AY471">
        <f t="shared" si="109"/>
        <v>4</v>
      </c>
      <c r="AZ471">
        <f t="shared" si="110"/>
        <v>4</v>
      </c>
      <c r="BA471">
        <f t="shared" si="111"/>
        <v>4</v>
      </c>
      <c r="BB471">
        <f t="shared" si="112"/>
        <v>9</v>
      </c>
      <c r="BC471">
        <f t="shared" si="113"/>
        <v>0</v>
      </c>
      <c r="BD471" t="str">
        <f t="shared" si="100"/>
        <v/>
      </c>
      <c r="BE471" t="str">
        <f t="shared" si="101"/>
        <v/>
      </c>
      <c r="BF471" t="str">
        <f t="shared" si="102"/>
        <v/>
      </c>
    </row>
    <row r="472" spans="1:58" hidden="1" x14ac:dyDescent="0.35">
      <c r="A472" t="s">
        <v>518</v>
      </c>
      <c r="B472" s="10" t="s">
        <v>519</v>
      </c>
      <c r="C472" t="s">
        <v>2104</v>
      </c>
      <c r="D472" t="s">
        <v>501</v>
      </c>
      <c r="E472">
        <v>915</v>
      </c>
      <c r="F472" t="s">
        <v>502</v>
      </c>
      <c r="G472">
        <v>14658</v>
      </c>
      <c r="H472">
        <v>915</v>
      </c>
      <c r="I472">
        <v>25</v>
      </c>
      <c r="J472" t="s">
        <v>51</v>
      </c>
      <c r="K472" t="s">
        <v>51</v>
      </c>
      <c r="L472" t="s">
        <v>51</v>
      </c>
      <c r="M472" t="s">
        <v>51</v>
      </c>
      <c r="N472" t="s">
        <v>51</v>
      </c>
      <c r="O472" t="s">
        <v>51</v>
      </c>
      <c r="P472" t="s">
        <v>51</v>
      </c>
      <c r="Q472" t="s">
        <v>51</v>
      </c>
      <c r="R472" t="s">
        <v>51</v>
      </c>
      <c r="S472" t="s">
        <v>51</v>
      </c>
      <c r="T472" t="s">
        <v>51</v>
      </c>
      <c r="U472" t="s">
        <v>51</v>
      </c>
      <c r="V472" t="s">
        <v>51</v>
      </c>
      <c r="W472" t="s">
        <v>51</v>
      </c>
      <c r="X472" t="s">
        <v>51</v>
      </c>
      <c r="Y472" t="s">
        <v>51</v>
      </c>
      <c r="Z472" t="s">
        <v>51</v>
      </c>
      <c r="AA472" t="s">
        <v>51</v>
      </c>
      <c r="AB472" t="s">
        <v>51</v>
      </c>
      <c r="AC472" t="s">
        <v>51</v>
      </c>
      <c r="AD472" t="s">
        <v>51</v>
      </c>
      <c r="AE472" t="s">
        <v>51</v>
      </c>
      <c r="AF472" t="s">
        <v>51</v>
      </c>
      <c r="AG472" t="s">
        <v>51</v>
      </c>
      <c r="AH472" t="s">
        <v>51</v>
      </c>
      <c r="AI472" t="s">
        <v>51</v>
      </c>
      <c r="AJ472" t="s">
        <v>51</v>
      </c>
      <c r="AK472" t="s">
        <v>51</v>
      </c>
      <c r="AL472" t="s">
        <v>51</v>
      </c>
      <c r="AM472" t="s">
        <v>51</v>
      </c>
      <c r="AN472" t="s">
        <v>51</v>
      </c>
      <c r="AO472" t="s">
        <v>51</v>
      </c>
      <c r="AP472" t="s">
        <v>51</v>
      </c>
      <c r="AQ472" t="s">
        <v>51</v>
      </c>
      <c r="AR472" t="s">
        <v>51</v>
      </c>
      <c r="AS472">
        <f t="shared" si="103"/>
        <v>4</v>
      </c>
      <c r="AT472">
        <f t="shared" si="104"/>
        <v>4</v>
      </c>
      <c r="AU472">
        <f t="shared" si="105"/>
        <v>4</v>
      </c>
      <c r="AV472">
        <f t="shared" si="106"/>
        <v>4</v>
      </c>
      <c r="AW472">
        <f t="shared" si="107"/>
        <v>4</v>
      </c>
      <c r="AX472">
        <f t="shared" si="108"/>
        <v>4</v>
      </c>
      <c r="AY472">
        <f t="shared" si="109"/>
        <v>4</v>
      </c>
      <c r="AZ472">
        <f t="shared" si="110"/>
        <v>4</v>
      </c>
      <c r="BA472">
        <f t="shared" si="111"/>
        <v>4</v>
      </c>
      <c r="BB472">
        <f t="shared" si="112"/>
        <v>9</v>
      </c>
      <c r="BC472">
        <f t="shared" si="113"/>
        <v>0</v>
      </c>
      <c r="BD472" t="str">
        <f t="shared" si="100"/>
        <v/>
      </c>
      <c r="BE472" t="str">
        <f t="shared" si="101"/>
        <v/>
      </c>
      <c r="BF472" t="str">
        <f t="shared" si="102"/>
        <v/>
      </c>
    </row>
    <row r="473" spans="1:58" hidden="1" x14ac:dyDescent="0.35">
      <c r="A473" t="s">
        <v>528</v>
      </c>
      <c r="B473" s="10" t="s">
        <v>529</v>
      </c>
      <c r="C473" t="s">
        <v>2105</v>
      </c>
      <c r="D473" t="s">
        <v>501</v>
      </c>
      <c r="E473">
        <v>688</v>
      </c>
      <c r="F473" t="s">
        <v>502</v>
      </c>
      <c r="G473">
        <v>14659</v>
      </c>
      <c r="H473">
        <v>688</v>
      </c>
      <c r="I473">
        <v>25</v>
      </c>
      <c r="J473" t="s">
        <v>51</v>
      </c>
      <c r="K473" t="s">
        <v>51</v>
      </c>
      <c r="L473" t="s">
        <v>51</v>
      </c>
      <c r="M473" t="s">
        <v>51</v>
      </c>
      <c r="N473" t="s">
        <v>51</v>
      </c>
      <c r="O473" t="s">
        <v>51</v>
      </c>
      <c r="P473" t="s">
        <v>51</v>
      </c>
      <c r="Q473" t="s">
        <v>51</v>
      </c>
      <c r="R473" t="s">
        <v>51</v>
      </c>
      <c r="S473" t="s">
        <v>51</v>
      </c>
      <c r="T473" t="s">
        <v>51</v>
      </c>
      <c r="U473" t="s">
        <v>51</v>
      </c>
      <c r="V473" t="s">
        <v>51</v>
      </c>
      <c r="W473" t="s">
        <v>51</v>
      </c>
      <c r="X473" t="s">
        <v>51</v>
      </c>
      <c r="Y473" t="s">
        <v>51</v>
      </c>
      <c r="Z473" t="s">
        <v>51</v>
      </c>
      <c r="AA473" t="s">
        <v>51</v>
      </c>
      <c r="AB473" t="s">
        <v>51</v>
      </c>
      <c r="AC473" t="s">
        <v>51</v>
      </c>
      <c r="AD473" t="s">
        <v>51</v>
      </c>
      <c r="AE473" t="s">
        <v>51</v>
      </c>
      <c r="AF473" t="s">
        <v>51</v>
      </c>
      <c r="AG473" t="s">
        <v>51</v>
      </c>
      <c r="AH473" t="s">
        <v>51</v>
      </c>
      <c r="AI473" t="s">
        <v>51</v>
      </c>
      <c r="AJ473" t="s">
        <v>51</v>
      </c>
      <c r="AK473" t="s">
        <v>51</v>
      </c>
      <c r="AL473" t="s">
        <v>51</v>
      </c>
      <c r="AM473" t="s">
        <v>51</v>
      </c>
      <c r="AN473" t="s">
        <v>51</v>
      </c>
      <c r="AO473" t="s">
        <v>51</v>
      </c>
      <c r="AP473" t="s">
        <v>51</v>
      </c>
      <c r="AQ473" t="s">
        <v>51</v>
      </c>
      <c r="AR473" t="s">
        <v>51</v>
      </c>
      <c r="AS473">
        <f t="shared" si="103"/>
        <v>4</v>
      </c>
      <c r="AT473">
        <f t="shared" si="104"/>
        <v>4</v>
      </c>
      <c r="AU473">
        <f t="shared" si="105"/>
        <v>4</v>
      </c>
      <c r="AV473">
        <f t="shared" si="106"/>
        <v>4</v>
      </c>
      <c r="AW473">
        <f t="shared" si="107"/>
        <v>4</v>
      </c>
      <c r="AX473">
        <f t="shared" si="108"/>
        <v>4</v>
      </c>
      <c r="AY473">
        <f t="shared" si="109"/>
        <v>4</v>
      </c>
      <c r="AZ473">
        <f t="shared" si="110"/>
        <v>4</v>
      </c>
      <c r="BA473">
        <f t="shared" si="111"/>
        <v>4</v>
      </c>
      <c r="BB473">
        <f t="shared" si="112"/>
        <v>9</v>
      </c>
      <c r="BC473">
        <f t="shared" si="113"/>
        <v>0</v>
      </c>
      <c r="BD473" t="str">
        <f t="shared" si="100"/>
        <v/>
      </c>
      <c r="BE473" t="str">
        <f t="shared" si="101"/>
        <v/>
      </c>
      <c r="BF473" t="str">
        <f t="shared" si="102"/>
        <v/>
      </c>
    </row>
    <row r="474" spans="1:58" hidden="1" x14ac:dyDescent="0.35">
      <c r="A474" t="s">
        <v>528</v>
      </c>
      <c r="B474" s="10" t="s">
        <v>529</v>
      </c>
      <c r="C474" t="s">
        <v>2106</v>
      </c>
      <c r="D474" t="s">
        <v>501</v>
      </c>
      <c r="E474">
        <v>990</v>
      </c>
      <c r="F474" t="s">
        <v>502</v>
      </c>
      <c r="G474">
        <v>14660</v>
      </c>
      <c r="H474">
        <v>990</v>
      </c>
      <c r="I474">
        <v>25</v>
      </c>
      <c r="J474" t="s">
        <v>51</v>
      </c>
      <c r="K474" t="s">
        <v>51</v>
      </c>
      <c r="L474" t="s">
        <v>51</v>
      </c>
      <c r="M474" t="s">
        <v>51</v>
      </c>
      <c r="N474" t="s">
        <v>51</v>
      </c>
      <c r="O474" t="s">
        <v>51</v>
      </c>
      <c r="P474" t="s">
        <v>51</v>
      </c>
      <c r="Q474" t="s">
        <v>51</v>
      </c>
      <c r="R474" t="s">
        <v>51</v>
      </c>
      <c r="S474" t="s">
        <v>51</v>
      </c>
      <c r="T474" t="s">
        <v>51</v>
      </c>
      <c r="U474" t="s">
        <v>51</v>
      </c>
      <c r="V474" t="s">
        <v>51</v>
      </c>
      <c r="W474" t="s">
        <v>51</v>
      </c>
      <c r="X474" t="s">
        <v>51</v>
      </c>
      <c r="Y474" t="s">
        <v>51</v>
      </c>
      <c r="Z474" t="s">
        <v>51</v>
      </c>
      <c r="AA474" t="s">
        <v>51</v>
      </c>
      <c r="AB474" t="s">
        <v>51</v>
      </c>
      <c r="AC474" t="s">
        <v>51</v>
      </c>
      <c r="AD474" t="s">
        <v>51</v>
      </c>
      <c r="AE474" t="s">
        <v>51</v>
      </c>
      <c r="AF474" t="s">
        <v>51</v>
      </c>
      <c r="AG474" t="s">
        <v>51</v>
      </c>
      <c r="AH474" t="s">
        <v>51</v>
      </c>
      <c r="AI474" t="s">
        <v>51</v>
      </c>
      <c r="AJ474" t="s">
        <v>51</v>
      </c>
      <c r="AK474" t="s">
        <v>51</v>
      </c>
      <c r="AL474" t="s">
        <v>51</v>
      </c>
      <c r="AM474" t="s">
        <v>51</v>
      </c>
      <c r="AN474" t="s">
        <v>51</v>
      </c>
      <c r="AO474" t="s">
        <v>51</v>
      </c>
      <c r="AP474" t="s">
        <v>51</v>
      </c>
      <c r="AQ474" t="s">
        <v>51</v>
      </c>
      <c r="AR474" t="s">
        <v>51</v>
      </c>
      <c r="AS474">
        <f t="shared" si="103"/>
        <v>4</v>
      </c>
      <c r="AT474">
        <f t="shared" si="104"/>
        <v>4</v>
      </c>
      <c r="AU474">
        <f t="shared" si="105"/>
        <v>4</v>
      </c>
      <c r="AV474">
        <f t="shared" si="106"/>
        <v>4</v>
      </c>
      <c r="AW474">
        <f t="shared" si="107"/>
        <v>4</v>
      </c>
      <c r="AX474">
        <f t="shared" si="108"/>
        <v>4</v>
      </c>
      <c r="AY474">
        <f t="shared" si="109"/>
        <v>4</v>
      </c>
      <c r="AZ474">
        <f t="shared" si="110"/>
        <v>4</v>
      </c>
      <c r="BA474">
        <f t="shared" si="111"/>
        <v>4</v>
      </c>
      <c r="BB474">
        <f t="shared" si="112"/>
        <v>9</v>
      </c>
      <c r="BC474">
        <f t="shared" si="113"/>
        <v>0</v>
      </c>
      <c r="BD474" t="str">
        <f t="shared" si="100"/>
        <v/>
      </c>
      <c r="BE474" t="str">
        <f t="shared" si="101"/>
        <v/>
      </c>
      <c r="BF474" t="str">
        <f t="shared" si="102"/>
        <v/>
      </c>
    </row>
    <row r="475" spans="1:58" hidden="1" x14ac:dyDescent="0.35">
      <c r="A475" t="s">
        <v>528</v>
      </c>
      <c r="B475" s="10" t="s">
        <v>529</v>
      </c>
      <c r="C475" t="s">
        <v>2107</v>
      </c>
      <c r="D475" t="s">
        <v>501</v>
      </c>
      <c r="E475">
        <v>693</v>
      </c>
      <c r="F475" t="s">
        <v>502</v>
      </c>
      <c r="G475">
        <v>14661</v>
      </c>
      <c r="H475">
        <v>693</v>
      </c>
      <c r="I475">
        <v>25</v>
      </c>
      <c r="J475" t="s">
        <v>51</v>
      </c>
      <c r="K475" t="s">
        <v>51</v>
      </c>
      <c r="L475" t="s">
        <v>51</v>
      </c>
      <c r="M475" t="s">
        <v>51</v>
      </c>
      <c r="N475" t="s">
        <v>51</v>
      </c>
      <c r="O475" t="s">
        <v>51</v>
      </c>
      <c r="P475" t="s">
        <v>51</v>
      </c>
      <c r="Q475" t="s">
        <v>51</v>
      </c>
      <c r="R475" t="s">
        <v>51</v>
      </c>
      <c r="S475" t="s">
        <v>51</v>
      </c>
      <c r="T475" t="s">
        <v>51</v>
      </c>
      <c r="U475" t="s">
        <v>51</v>
      </c>
      <c r="V475" t="s">
        <v>51</v>
      </c>
      <c r="W475" t="s">
        <v>51</v>
      </c>
      <c r="X475" t="s">
        <v>51</v>
      </c>
      <c r="Y475" t="s">
        <v>51</v>
      </c>
      <c r="Z475" t="s">
        <v>51</v>
      </c>
      <c r="AA475" t="s">
        <v>51</v>
      </c>
      <c r="AB475" t="s">
        <v>51</v>
      </c>
      <c r="AC475" t="s">
        <v>51</v>
      </c>
      <c r="AD475" t="s">
        <v>51</v>
      </c>
      <c r="AE475" t="s">
        <v>51</v>
      </c>
      <c r="AF475" t="s">
        <v>51</v>
      </c>
      <c r="AG475" t="s">
        <v>51</v>
      </c>
      <c r="AH475" t="s">
        <v>51</v>
      </c>
      <c r="AI475" t="s">
        <v>51</v>
      </c>
      <c r="AJ475" t="s">
        <v>51</v>
      </c>
      <c r="AK475" t="s">
        <v>51</v>
      </c>
      <c r="AL475" t="s">
        <v>51</v>
      </c>
      <c r="AM475" t="s">
        <v>51</v>
      </c>
      <c r="AN475" t="s">
        <v>51</v>
      </c>
      <c r="AO475" t="s">
        <v>51</v>
      </c>
      <c r="AP475" t="s">
        <v>51</v>
      </c>
      <c r="AQ475" t="s">
        <v>51</v>
      </c>
      <c r="AR475" t="s">
        <v>51</v>
      </c>
      <c r="AS475">
        <f t="shared" si="103"/>
        <v>4</v>
      </c>
      <c r="AT475">
        <f t="shared" si="104"/>
        <v>4</v>
      </c>
      <c r="AU475">
        <f t="shared" si="105"/>
        <v>4</v>
      </c>
      <c r="AV475">
        <f t="shared" si="106"/>
        <v>4</v>
      </c>
      <c r="AW475">
        <f t="shared" si="107"/>
        <v>4</v>
      </c>
      <c r="AX475">
        <f t="shared" si="108"/>
        <v>4</v>
      </c>
      <c r="AY475">
        <f t="shared" si="109"/>
        <v>4</v>
      </c>
      <c r="AZ475">
        <f t="shared" si="110"/>
        <v>4</v>
      </c>
      <c r="BA475">
        <f t="shared" si="111"/>
        <v>4</v>
      </c>
      <c r="BB475">
        <f t="shared" si="112"/>
        <v>9</v>
      </c>
      <c r="BC475">
        <f t="shared" si="113"/>
        <v>0</v>
      </c>
      <c r="BD475" t="str">
        <f t="shared" si="100"/>
        <v/>
      </c>
      <c r="BE475" t="str">
        <f t="shared" si="101"/>
        <v/>
      </c>
      <c r="BF475" t="str">
        <f t="shared" si="102"/>
        <v/>
      </c>
    </row>
    <row r="476" spans="1:58" hidden="1" x14ac:dyDescent="0.35">
      <c r="A476" t="s">
        <v>1007</v>
      </c>
      <c r="B476" s="10" t="s">
        <v>1008</v>
      </c>
      <c r="C476" t="s">
        <v>2108</v>
      </c>
      <c r="D476" t="s">
        <v>85</v>
      </c>
      <c r="E476">
        <v>481</v>
      </c>
      <c r="F476" t="s">
        <v>86</v>
      </c>
      <c r="G476">
        <v>14662</v>
      </c>
      <c r="H476">
        <v>481</v>
      </c>
      <c r="I476">
        <v>25</v>
      </c>
      <c r="J476" t="s">
        <v>51</v>
      </c>
      <c r="K476" t="s">
        <v>51</v>
      </c>
      <c r="L476" t="s">
        <v>51</v>
      </c>
      <c r="M476" t="s">
        <v>51</v>
      </c>
      <c r="N476" t="s">
        <v>51</v>
      </c>
      <c r="O476" t="s">
        <v>51</v>
      </c>
      <c r="P476" t="s">
        <v>51</v>
      </c>
      <c r="Q476" t="s">
        <v>51</v>
      </c>
      <c r="R476" t="s">
        <v>51</v>
      </c>
      <c r="S476" t="s">
        <v>51</v>
      </c>
      <c r="T476" t="s">
        <v>51</v>
      </c>
      <c r="U476" t="s">
        <v>51</v>
      </c>
      <c r="V476" t="s">
        <v>51</v>
      </c>
      <c r="W476" t="s">
        <v>51</v>
      </c>
      <c r="X476" t="s">
        <v>51</v>
      </c>
      <c r="Y476" t="s">
        <v>51</v>
      </c>
      <c r="Z476" t="s">
        <v>51</v>
      </c>
      <c r="AA476" t="s">
        <v>51</v>
      </c>
      <c r="AB476" t="s">
        <v>51</v>
      </c>
      <c r="AC476" t="s">
        <v>51</v>
      </c>
      <c r="AD476" t="s">
        <v>51</v>
      </c>
      <c r="AE476" t="s">
        <v>51</v>
      </c>
      <c r="AF476" t="s">
        <v>51</v>
      </c>
      <c r="AG476" t="s">
        <v>51</v>
      </c>
      <c r="AH476" t="s">
        <v>51</v>
      </c>
      <c r="AI476" t="s">
        <v>51</v>
      </c>
      <c r="AJ476" t="s">
        <v>51</v>
      </c>
      <c r="AK476" t="s">
        <v>51</v>
      </c>
      <c r="AL476" t="s">
        <v>51</v>
      </c>
      <c r="AM476" t="s">
        <v>51</v>
      </c>
      <c r="AN476" t="s">
        <v>51</v>
      </c>
      <c r="AO476" t="s">
        <v>51</v>
      </c>
      <c r="AP476" t="s">
        <v>51</v>
      </c>
      <c r="AQ476" t="s">
        <v>51</v>
      </c>
      <c r="AR476" t="s">
        <v>51</v>
      </c>
      <c r="AS476">
        <f t="shared" si="103"/>
        <v>4</v>
      </c>
      <c r="AT476">
        <f t="shared" si="104"/>
        <v>4</v>
      </c>
      <c r="AU476">
        <f t="shared" si="105"/>
        <v>4</v>
      </c>
      <c r="AV476">
        <f t="shared" si="106"/>
        <v>4</v>
      </c>
      <c r="AW476">
        <f t="shared" si="107"/>
        <v>4</v>
      </c>
      <c r="AX476">
        <f t="shared" si="108"/>
        <v>4</v>
      </c>
      <c r="AY476">
        <f t="shared" si="109"/>
        <v>4</v>
      </c>
      <c r="AZ476">
        <f t="shared" si="110"/>
        <v>4</v>
      </c>
      <c r="BA476">
        <f t="shared" si="111"/>
        <v>4</v>
      </c>
      <c r="BB476">
        <f t="shared" si="112"/>
        <v>9</v>
      </c>
      <c r="BC476">
        <f t="shared" si="113"/>
        <v>0</v>
      </c>
      <c r="BD476" t="str">
        <f t="shared" si="100"/>
        <v/>
      </c>
      <c r="BE476" t="str">
        <f t="shared" si="101"/>
        <v/>
      </c>
      <c r="BF476" t="str">
        <f t="shared" si="102"/>
        <v/>
      </c>
    </row>
    <row r="477" spans="1:58" hidden="1" x14ac:dyDescent="0.35">
      <c r="A477" t="s">
        <v>357</v>
      </c>
      <c r="B477" s="10" t="s">
        <v>358</v>
      </c>
      <c r="C477" t="s">
        <v>2109</v>
      </c>
      <c r="D477" t="s">
        <v>85</v>
      </c>
      <c r="E477">
        <v>585</v>
      </c>
      <c r="F477" t="s">
        <v>86</v>
      </c>
      <c r="G477">
        <v>14663</v>
      </c>
      <c r="H477">
        <v>585</v>
      </c>
      <c r="I477">
        <v>25</v>
      </c>
      <c r="J477" t="s">
        <v>51</v>
      </c>
      <c r="K477" t="s">
        <v>51</v>
      </c>
      <c r="L477" t="s">
        <v>51</v>
      </c>
      <c r="M477" t="s">
        <v>51</v>
      </c>
      <c r="N477" t="s">
        <v>51</v>
      </c>
      <c r="O477" t="s">
        <v>51</v>
      </c>
      <c r="P477" t="s">
        <v>51</v>
      </c>
      <c r="Q477" t="s">
        <v>51</v>
      </c>
      <c r="R477" t="s">
        <v>51</v>
      </c>
      <c r="S477" t="s">
        <v>51</v>
      </c>
      <c r="T477" t="s">
        <v>51</v>
      </c>
      <c r="U477" t="s">
        <v>51</v>
      </c>
      <c r="V477" t="s">
        <v>51</v>
      </c>
      <c r="W477" t="s">
        <v>51</v>
      </c>
      <c r="X477" t="s">
        <v>51</v>
      </c>
      <c r="Y477" t="s">
        <v>51</v>
      </c>
      <c r="Z477" t="s">
        <v>51</v>
      </c>
      <c r="AA477" t="s">
        <v>51</v>
      </c>
      <c r="AB477" t="s">
        <v>51</v>
      </c>
      <c r="AC477" t="s">
        <v>51</v>
      </c>
      <c r="AD477" t="s">
        <v>51</v>
      </c>
      <c r="AE477" t="s">
        <v>51</v>
      </c>
      <c r="AF477" t="s">
        <v>51</v>
      </c>
      <c r="AG477" t="s">
        <v>51</v>
      </c>
      <c r="AH477" t="s">
        <v>51</v>
      </c>
      <c r="AI477" t="s">
        <v>51</v>
      </c>
      <c r="AJ477" t="s">
        <v>51</v>
      </c>
      <c r="AK477" t="s">
        <v>51</v>
      </c>
      <c r="AL477" t="s">
        <v>51</v>
      </c>
      <c r="AM477" t="s">
        <v>51</v>
      </c>
      <c r="AN477" t="s">
        <v>51</v>
      </c>
      <c r="AO477" t="s">
        <v>51</v>
      </c>
      <c r="AP477" t="s">
        <v>51</v>
      </c>
      <c r="AQ477" t="s">
        <v>51</v>
      </c>
      <c r="AR477" t="s">
        <v>51</v>
      </c>
      <c r="AS477">
        <f t="shared" si="103"/>
        <v>4</v>
      </c>
      <c r="AT477">
        <f t="shared" si="104"/>
        <v>4</v>
      </c>
      <c r="AU477">
        <f t="shared" si="105"/>
        <v>4</v>
      </c>
      <c r="AV477">
        <f t="shared" si="106"/>
        <v>4</v>
      </c>
      <c r="AW477">
        <f t="shared" si="107"/>
        <v>4</v>
      </c>
      <c r="AX477">
        <f t="shared" si="108"/>
        <v>4</v>
      </c>
      <c r="AY477">
        <f t="shared" si="109"/>
        <v>4</v>
      </c>
      <c r="AZ477">
        <f t="shared" si="110"/>
        <v>4</v>
      </c>
      <c r="BA477">
        <f t="shared" si="111"/>
        <v>4</v>
      </c>
      <c r="BB477">
        <f t="shared" si="112"/>
        <v>9</v>
      </c>
      <c r="BC477">
        <f t="shared" si="113"/>
        <v>0</v>
      </c>
      <c r="BD477" t="str">
        <f t="shared" si="100"/>
        <v/>
      </c>
      <c r="BE477" t="str">
        <f t="shared" si="101"/>
        <v/>
      </c>
      <c r="BF477" t="str">
        <f t="shared" si="102"/>
        <v/>
      </c>
    </row>
    <row r="478" spans="1:58" hidden="1" x14ac:dyDescent="0.35">
      <c r="A478" t="s">
        <v>240</v>
      </c>
      <c r="B478" s="10" t="s">
        <v>241</v>
      </c>
      <c r="C478" t="s">
        <v>2110</v>
      </c>
      <c r="D478" t="s">
        <v>501</v>
      </c>
      <c r="E478">
        <v>582</v>
      </c>
      <c r="F478" t="s">
        <v>502</v>
      </c>
      <c r="G478">
        <v>14664</v>
      </c>
      <c r="H478">
        <v>582</v>
      </c>
      <c r="I478">
        <v>25</v>
      </c>
      <c r="J478" t="s">
        <v>51</v>
      </c>
      <c r="K478" t="s">
        <v>51</v>
      </c>
      <c r="L478" t="s">
        <v>51</v>
      </c>
      <c r="M478" t="s">
        <v>51</v>
      </c>
      <c r="N478" t="s">
        <v>51</v>
      </c>
      <c r="O478" t="s">
        <v>51</v>
      </c>
      <c r="P478" t="s">
        <v>51</v>
      </c>
      <c r="Q478" t="s">
        <v>51</v>
      </c>
      <c r="R478" t="s">
        <v>51</v>
      </c>
      <c r="S478" t="s">
        <v>51</v>
      </c>
      <c r="T478" t="s">
        <v>51</v>
      </c>
      <c r="U478" t="s">
        <v>51</v>
      </c>
      <c r="V478" t="s">
        <v>51</v>
      </c>
      <c r="W478" t="s">
        <v>51</v>
      </c>
      <c r="X478" t="s">
        <v>51</v>
      </c>
      <c r="Y478" t="s">
        <v>51</v>
      </c>
      <c r="Z478" t="s">
        <v>51</v>
      </c>
      <c r="AA478" t="s">
        <v>51</v>
      </c>
      <c r="AB478" t="s">
        <v>51</v>
      </c>
      <c r="AC478" t="s">
        <v>51</v>
      </c>
      <c r="AD478" t="s">
        <v>51</v>
      </c>
      <c r="AE478" t="s">
        <v>51</v>
      </c>
      <c r="AF478" t="s">
        <v>51</v>
      </c>
      <c r="AG478" t="s">
        <v>51</v>
      </c>
      <c r="AH478" t="s">
        <v>51</v>
      </c>
      <c r="AI478" t="s">
        <v>51</v>
      </c>
      <c r="AJ478" t="s">
        <v>51</v>
      </c>
      <c r="AK478" t="s">
        <v>51</v>
      </c>
      <c r="AL478" t="s">
        <v>51</v>
      </c>
      <c r="AM478" t="s">
        <v>51</v>
      </c>
      <c r="AN478" t="s">
        <v>51</v>
      </c>
      <c r="AO478" t="s">
        <v>51</v>
      </c>
      <c r="AP478" t="s">
        <v>51</v>
      </c>
      <c r="AQ478" t="s">
        <v>51</v>
      </c>
      <c r="AR478" t="s">
        <v>51</v>
      </c>
      <c r="AS478">
        <f t="shared" si="103"/>
        <v>4</v>
      </c>
      <c r="AT478">
        <f t="shared" si="104"/>
        <v>4</v>
      </c>
      <c r="AU478">
        <f t="shared" si="105"/>
        <v>4</v>
      </c>
      <c r="AV478">
        <f t="shared" si="106"/>
        <v>4</v>
      </c>
      <c r="AW478">
        <f t="shared" si="107"/>
        <v>4</v>
      </c>
      <c r="AX478">
        <f t="shared" si="108"/>
        <v>4</v>
      </c>
      <c r="AY478">
        <f t="shared" si="109"/>
        <v>4</v>
      </c>
      <c r="AZ478">
        <f t="shared" si="110"/>
        <v>4</v>
      </c>
      <c r="BA478">
        <f t="shared" si="111"/>
        <v>4</v>
      </c>
      <c r="BB478">
        <f t="shared" si="112"/>
        <v>9</v>
      </c>
      <c r="BC478">
        <f t="shared" si="113"/>
        <v>0</v>
      </c>
      <c r="BD478" t="str">
        <f t="shared" si="100"/>
        <v/>
      </c>
      <c r="BE478" t="str">
        <f t="shared" si="101"/>
        <v/>
      </c>
      <c r="BF478" t="str">
        <f t="shared" si="102"/>
        <v/>
      </c>
    </row>
    <row r="479" spans="1:58" hidden="1" x14ac:dyDescent="0.35">
      <c r="A479" t="s">
        <v>518</v>
      </c>
      <c r="B479" s="10" t="s">
        <v>519</v>
      </c>
      <c r="C479" t="s">
        <v>2111</v>
      </c>
      <c r="D479" t="s">
        <v>85</v>
      </c>
      <c r="E479">
        <v>948</v>
      </c>
      <c r="F479" t="s">
        <v>86</v>
      </c>
      <c r="G479">
        <v>14665</v>
      </c>
      <c r="H479">
        <v>948</v>
      </c>
      <c r="I479">
        <v>25</v>
      </c>
      <c r="J479" t="s">
        <v>51</v>
      </c>
      <c r="K479" t="s">
        <v>51</v>
      </c>
      <c r="L479" t="s">
        <v>51</v>
      </c>
      <c r="M479" t="s">
        <v>51</v>
      </c>
      <c r="N479" t="s">
        <v>51</v>
      </c>
      <c r="O479" t="s">
        <v>51</v>
      </c>
      <c r="P479" t="s">
        <v>51</v>
      </c>
      <c r="Q479" t="s">
        <v>51</v>
      </c>
      <c r="R479" t="s">
        <v>51</v>
      </c>
      <c r="S479" t="s">
        <v>51</v>
      </c>
      <c r="T479" t="s">
        <v>51</v>
      </c>
      <c r="U479" t="s">
        <v>51</v>
      </c>
      <c r="V479" t="s">
        <v>51</v>
      </c>
      <c r="W479" t="s">
        <v>51</v>
      </c>
      <c r="X479" t="s">
        <v>51</v>
      </c>
      <c r="Y479" t="s">
        <v>51</v>
      </c>
      <c r="Z479" t="s">
        <v>51</v>
      </c>
      <c r="AA479" t="s">
        <v>51</v>
      </c>
      <c r="AB479" t="s">
        <v>51</v>
      </c>
      <c r="AC479" t="s">
        <v>51</v>
      </c>
      <c r="AD479" t="s">
        <v>51</v>
      </c>
      <c r="AE479" t="s">
        <v>51</v>
      </c>
      <c r="AF479" t="s">
        <v>51</v>
      </c>
      <c r="AG479" t="s">
        <v>51</v>
      </c>
      <c r="AH479" t="s">
        <v>51</v>
      </c>
      <c r="AI479" t="s">
        <v>51</v>
      </c>
      <c r="AJ479" t="s">
        <v>51</v>
      </c>
      <c r="AK479" t="s">
        <v>51</v>
      </c>
      <c r="AL479" t="s">
        <v>51</v>
      </c>
      <c r="AM479" t="s">
        <v>51</v>
      </c>
      <c r="AN479" t="s">
        <v>51</v>
      </c>
      <c r="AO479" t="s">
        <v>51</v>
      </c>
      <c r="AP479" t="s">
        <v>51</v>
      </c>
      <c r="AQ479" t="s">
        <v>51</v>
      </c>
      <c r="AR479" t="s">
        <v>51</v>
      </c>
      <c r="AS479">
        <f t="shared" si="103"/>
        <v>4</v>
      </c>
      <c r="AT479">
        <f t="shared" si="104"/>
        <v>4</v>
      </c>
      <c r="AU479">
        <f t="shared" si="105"/>
        <v>4</v>
      </c>
      <c r="AV479">
        <f t="shared" si="106"/>
        <v>4</v>
      </c>
      <c r="AW479">
        <f t="shared" si="107"/>
        <v>4</v>
      </c>
      <c r="AX479">
        <f t="shared" si="108"/>
        <v>4</v>
      </c>
      <c r="AY479">
        <f t="shared" si="109"/>
        <v>4</v>
      </c>
      <c r="AZ479">
        <f t="shared" si="110"/>
        <v>4</v>
      </c>
      <c r="BA479">
        <f t="shared" si="111"/>
        <v>4</v>
      </c>
      <c r="BB479">
        <f t="shared" si="112"/>
        <v>9</v>
      </c>
      <c r="BC479">
        <f t="shared" si="113"/>
        <v>0</v>
      </c>
    </row>
    <row r="480" spans="1:58" hidden="1" x14ac:dyDescent="0.35">
      <c r="A480" t="s">
        <v>518</v>
      </c>
      <c r="B480" s="10" t="s">
        <v>519</v>
      </c>
      <c r="C480" t="s">
        <v>2112</v>
      </c>
      <c r="D480" t="s">
        <v>501</v>
      </c>
      <c r="E480">
        <v>941</v>
      </c>
      <c r="F480" t="s">
        <v>86</v>
      </c>
      <c r="G480">
        <v>14666</v>
      </c>
      <c r="H480">
        <v>941</v>
      </c>
      <c r="I480">
        <v>25</v>
      </c>
      <c r="J480" t="s">
        <v>51</v>
      </c>
      <c r="K480" t="s">
        <v>51</v>
      </c>
      <c r="L480" t="s">
        <v>51</v>
      </c>
      <c r="M480" t="s">
        <v>51</v>
      </c>
      <c r="N480" t="s">
        <v>51</v>
      </c>
      <c r="O480" t="s">
        <v>51</v>
      </c>
      <c r="P480" t="s">
        <v>51</v>
      </c>
      <c r="Q480" t="s">
        <v>51</v>
      </c>
      <c r="R480" t="s">
        <v>51</v>
      </c>
      <c r="S480" t="s">
        <v>51</v>
      </c>
      <c r="T480" t="s">
        <v>51</v>
      </c>
      <c r="U480" t="s">
        <v>51</v>
      </c>
      <c r="V480" t="s">
        <v>51</v>
      </c>
      <c r="W480" t="s">
        <v>51</v>
      </c>
      <c r="X480" t="s">
        <v>51</v>
      </c>
      <c r="Y480" t="s">
        <v>51</v>
      </c>
      <c r="Z480" t="s">
        <v>51</v>
      </c>
      <c r="AA480" t="s">
        <v>51</v>
      </c>
      <c r="AB480" t="s">
        <v>51</v>
      </c>
      <c r="AC480" t="s">
        <v>51</v>
      </c>
      <c r="AD480" t="s">
        <v>51</v>
      </c>
      <c r="AE480" t="s">
        <v>51</v>
      </c>
      <c r="AF480" t="s">
        <v>51</v>
      </c>
      <c r="AG480" t="s">
        <v>51</v>
      </c>
      <c r="AH480" t="s">
        <v>51</v>
      </c>
      <c r="AI480" t="s">
        <v>51</v>
      </c>
      <c r="AJ480" t="s">
        <v>51</v>
      </c>
      <c r="AK480" t="s">
        <v>51</v>
      </c>
      <c r="AL480" t="s">
        <v>51</v>
      </c>
      <c r="AM480" t="s">
        <v>51</v>
      </c>
      <c r="AN480" t="s">
        <v>51</v>
      </c>
      <c r="AO480" t="s">
        <v>51</v>
      </c>
      <c r="AP480" t="s">
        <v>51</v>
      </c>
      <c r="AQ480" t="s">
        <v>51</v>
      </c>
      <c r="AR480" t="s">
        <v>51</v>
      </c>
      <c r="AS480">
        <f t="shared" si="103"/>
        <v>4</v>
      </c>
      <c r="AT480">
        <f t="shared" si="104"/>
        <v>4</v>
      </c>
      <c r="AU480">
        <f t="shared" si="105"/>
        <v>4</v>
      </c>
      <c r="AV480">
        <f t="shared" si="106"/>
        <v>4</v>
      </c>
      <c r="AW480">
        <f t="shared" si="107"/>
        <v>4</v>
      </c>
      <c r="AX480">
        <f t="shared" si="108"/>
        <v>4</v>
      </c>
      <c r="AY480">
        <f t="shared" si="109"/>
        <v>4</v>
      </c>
      <c r="AZ480">
        <f t="shared" si="110"/>
        <v>4</v>
      </c>
      <c r="BA480">
        <f t="shared" si="111"/>
        <v>4</v>
      </c>
      <c r="BB480">
        <f t="shared" si="112"/>
        <v>9</v>
      </c>
      <c r="BC480">
        <f t="shared" si="113"/>
        <v>0</v>
      </c>
    </row>
    <row r="481" spans="1:55" hidden="1" x14ac:dyDescent="0.35">
      <c r="A481" t="s">
        <v>518</v>
      </c>
      <c r="B481" s="10" t="s">
        <v>519</v>
      </c>
      <c r="C481" t="s">
        <v>2113</v>
      </c>
      <c r="D481" t="s">
        <v>464</v>
      </c>
      <c r="E481">
        <v>940</v>
      </c>
      <c r="F481" t="s">
        <v>86</v>
      </c>
      <c r="G481">
        <v>14667</v>
      </c>
      <c r="H481">
        <v>940</v>
      </c>
      <c r="I481">
        <v>25</v>
      </c>
      <c r="J481" t="s">
        <v>51</v>
      </c>
      <c r="K481" t="s">
        <v>51</v>
      </c>
      <c r="L481" t="s">
        <v>51</v>
      </c>
      <c r="M481" t="s">
        <v>51</v>
      </c>
      <c r="N481" t="s">
        <v>51</v>
      </c>
      <c r="O481" t="s">
        <v>51</v>
      </c>
      <c r="P481" t="s">
        <v>51</v>
      </c>
      <c r="Q481" t="s">
        <v>51</v>
      </c>
      <c r="R481" t="s">
        <v>51</v>
      </c>
      <c r="S481" t="s">
        <v>51</v>
      </c>
      <c r="T481" t="s">
        <v>51</v>
      </c>
      <c r="U481" t="s">
        <v>51</v>
      </c>
      <c r="V481" t="s">
        <v>51</v>
      </c>
      <c r="W481" t="s">
        <v>51</v>
      </c>
      <c r="X481" t="s">
        <v>51</v>
      </c>
      <c r="Y481" t="s">
        <v>51</v>
      </c>
      <c r="Z481" t="s">
        <v>51</v>
      </c>
      <c r="AA481" t="s">
        <v>51</v>
      </c>
      <c r="AB481" t="s">
        <v>51</v>
      </c>
      <c r="AC481" t="s">
        <v>51</v>
      </c>
      <c r="AD481" t="s">
        <v>51</v>
      </c>
      <c r="AE481" t="s">
        <v>51</v>
      </c>
      <c r="AF481" t="s">
        <v>51</v>
      </c>
      <c r="AG481" t="s">
        <v>51</v>
      </c>
      <c r="AH481" t="s">
        <v>51</v>
      </c>
      <c r="AI481" t="s">
        <v>51</v>
      </c>
      <c r="AJ481" t="s">
        <v>51</v>
      </c>
      <c r="AK481" t="s">
        <v>51</v>
      </c>
      <c r="AL481" t="s">
        <v>51</v>
      </c>
      <c r="AM481" t="s">
        <v>51</v>
      </c>
      <c r="AN481" t="s">
        <v>51</v>
      </c>
      <c r="AO481" t="s">
        <v>51</v>
      </c>
      <c r="AP481" t="s">
        <v>51</v>
      </c>
      <c r="AQ481" t="s">
        <v>51</v>
      </c>
      <c r="AR481" t="s">
        <v>51</v>
      </c>
      <c r="AS481">
        <f t="shared" si="103"/>
        <v>4</v>
      </c>
      <c r="AT481">
        <f t="shared" si="104"/>
        <v>4</v>
      </c>
      <c r="AU481">
        <f t="shared" si="105"/>
        <v>4</v>
      </c>
      <c r="AV481">
        <f t="shared" si="106"/>
        <v>4</v>
      </c>
      <c r="AW481">
        <f t="shared" si="107"/>
        <v>4</v>
      </c>
      <c r="AX481">
        <f t="shared" si="108"/>
        <v>4</v>
      </c>
      <c r="AY481">
        <f t="shared" si="109"/>
        <v>4</v>
      </c>
      <c r="AZ481">
        <f t="shared" si="110"/>
        <v>4</v>
      </c>
      <c r="BA481">
        <f t="shared" si="111"/>
        <v>4</v>
      </c>
      <c r="BB481">
        <f t="shared" si="112"/>
        <v>9</v>
      </c>
      <c r="BC481">
        <f t="shared" si="113"/>
        <v>0</v>
      </c>
    </row>
    <row r="482" spans="1:55" hidden="1" x14ac:dyDescent="0.35">
      <c r="A482" t="s">
        <v>723</v>
      </c>
      <c r="B482" s="10" t="s">
        <v>724</v>
      </c>
      <c r="C482" t="s">
        <v>2114</v>
      </c>
      <c r="D482" t="s">
        <v>85</v>
      </c>
      <c r="E482">
        <v>970</v>
      </c>
      <c r="F482" t="s">
        <v>86</v>
      </c>
      <c r="G482">
        <v>14668</v>
      </c>
      <c r="H482">
        <v>970</v>
      </c>
      <c r="I482">
        <v>25</v>
      </c>
      <c r="J482" t="s">
        <v>51</v>
      </c>
      <c r="K482" t="s">
        <v>51</v>
      </c>
      <c r="L482" t="s">
        <v>51</v>
      </c>
      <c r="M482" t="s">
        <v>51</v>
      </c>
      <c r="N482" t="s">
        <v>51</v>
      </c>
      <c r="O482" t="s">
        <v>51</v>
      </c>
      <c r="P482" t="s">
        <v>51</v>
      </c>
      <c r="Q482" t="s">
        <v>51</v>
      </c>
      <c r="R482" t="s">
        <v>51</v>
      </c>
      <c r="S482" t="s">
        <v>51</v>
      </c>
      <c r="T482" t="s">
        <v>51</v>
      </c>
      <c r="U482" t="s">
        <v>51</v>
      </c>
      <c r="V482" t="s">
        <v>51</v>
      </c>
      <c r="W482" t="s">
        <v>51</v>
      </c>
      <c r="X482" t="s">
        <v>51</v>
      </c>
      <c r="Y482" t="s">
        <v>51</v>
      </c>
      <c r="Z482" t="s">
        <v>51</v>
      </c>
      <c r="AA482" t="s">
        <v>51</v>
      </c>
      <c r="AB482" t="s">
        <v>51</v>
      </c>
      <c r="AC482" t="s">
        <v>51</v>
      </c>
      <c r="AD482" t="s">
        <v>51</v>
      </c>
      <c r="AE482" t="s">
        <v>51</v>
      </c>
      <c r="AF482" t="s">
        <v>51</v>
      </c>
      <c r="AG482" t="s">
        <v>51</v>
      </c>
      <c r="AH482" t="s">
        <v>51</v>
      </c>
      <c r="AI482" t="s">
        <v>51</v>
      </c>
      <c r="AJ482" t="s">
        <v>51</v>
      </c>
      <c r="AK482" t="s">
        <v>51</v>
      </c>
      <c r="AL482" t="s">
        <v>51</v>
      </c>
      <c r="AM482" t="s">
        <v>51</v>
      </c>
      <c r="AN482" t="s">
        <v>51</v>
      </c>
      <c r="AO482" t="s">
        <v>51</v>
      </c>
      <c r="AP482" t="s">
        <v>51</v>
      </c>
      <c r="AQ482" t="s">
        <v>51</v>
      </c>
      <c r="AR482" t="s">
        <v>51</v>
      </c>
      <c r="AS482">
        <f t="shared" si="103"/>
        <v>4</v>
      </c>
      <c r="AT482">
        <f t="shared" si="104"/>
        <v>4</v>
      </c>
      <c r="AU482">
        <f t="shared" si="105"/>
        <v>4</v>
      </c>
      <c r="AV482">
        <f t="shared" si="106"/>
        <v>4</v>
      </c>
      <c r="AW482">
        <f t="shared" si="107"/>
        <v>4</v>
      </c>
      <c r="AX482">
        <f t="shared" si="108"/>
        <v>4</v>
      </c>
      <c r="AY482">
        <f t="shared" si="109"/>
        <v>4</v>
      </c>
      <c r="AZ482">
        <f t="shared" si="110"/>
        <v>4</v>
      </c>
      <c r="BA482">
        <f t="shared" si="111"/>
        <v>4</v>
      </c>
      <c r="BB482">
        <f t="shared" si="112"/>
        <v>9</v>
      </c>
      <c r="BC482">
        <f t="shared" si="113"/>
        <v>0</v>
      </c>
    </row>
    <row r="483" spans="1:55" hidden="1" x14ac:dyDescent="0.35">
      <c r="A483" t="s">
        <v>412</v>
      </c>
      <c r="B483" s="10" t="s">
        <v>413</v>
      </c>
      <c r="C483" t="s">
        <v>2115</v>
      </c>
      <c r="D483" t="s">
        <v>501</v>
      </c>
      <c r="E483">
        <v>749</v>
      </c>
      <c r="F483" t="s">
        <v>502</v>
      </c>
      <c r="G483">
        <v>14669</v>
      </c>
      <c r="H483">
        <v>749</v>
      </c>
      <c r="I483">
        <v>25</v>
      </c>
      <c r="J483" t="s">
        <v>51</v>
      </c>
      <c r="K483" t="s">
        <v>51</v>
      </c>
      <c r="L483" t="s">
        <v>51</v>
      </c>
      <c r="M483" t="s">
        <v>51</v>
      </c>
      <c r="N483" t="s">
        <v>51</v>
      </c>
      <c r="O483" t="s">
        <v>51</v>
      </c>
      <c r="P483" t="s">
        <v>51</v>
      </c>
      <c r="Q483" t="s">
        <v>51</v>
      </c>
      <c r="R483" t="s">
        <v>51</v>
      </c>
      <c r="S483" t="s">
        <v>51</v>
      </c>
      <c r="T483" t="s">
        <v>51</v>
      </c>
      <c r="U483" t="s">
        <v>51</v>
      </c>
      <c r="V483" t="s">
        <v>51</v>
      </c>
      <c r="W483" t="s">
        <v>51</v>
      </c>
      <c r="X483" t="s">
        <v>51</v>
      </c>
      <c r="Y483" t="s">
        <v>51</v>
      </c>
      <c r="Z483" t="s">
        <v>51</v>
      </c>
      <c r="AA483" t="s">
        <v>51</v>
      </c>
      <c r="AB483" t="s">
        <v>51</v>
      </c>
      <c r="AC483" t="s">
        <v>51</v>
      </c>
      <c r="AD483" t="s">
        <v>51</v>
      </c>
      <c r="AE483" t="s">
        <v>51</v>
      </c>
      <c r="AF483" t="s">
        <v>51</v>
      </c>
      <c r="AG483" t="s">
        <v>51</v>
      </c>
      <c r="AH483" t="s">
        <v>51</v>
      </c>
      <c r="AI483" t="s">
        <v>51</v>
      </c>
      <c r="AJ483" t="s">
        <v>51</v>
      </c>
      <c r="AK483" t="s">
        <v>51</v>
      </c>
      <c r="AL483" t="s">
        <v>51</v>
      </c>
      <c r="AM483" t="s">
        <v>51</v>
      </c>
      <c r="AN483" t="s">
        <v>51</v>
      </c>
      <c r="AO483" t="s">
        <v>51</v>
      </c>
      <c r="AP483" t="s">
        <v>51</v>
      </c>
      <c r="AQ483" t="s">
        <v>51</v>
      </c>
      <c r="AR483" t="s">
        <v>51</v>
      </c>
      <c r="AS483">
        <f t="shared" si="103"/>
        <v>4</v>
      </c>
      <c r="AT483">
        <f t="shared" si="104"/>
        <v>4</v>
      </c>
      <c r="AU483">
        <f t="shared" si="105"/>
        <v>4</v>
      </c>
      <c r="AV483">
        <f t="shared" si="106"/>
        <v>4</v>
      </c>
      <c r="AW483">
        <f t="shared" si="107"/>
        <v>4</v>
      </c>
      <c r="AX483">
        <f t="shared" si="108"/>
        <v>4</v>
      </c>
      <c r="AY483">
        <f t="shared" si="109"/>
        <v>4</v>
      </c>
      <c r="AZ483">
        <f t="shared" si="110"/>
        <v>4</v>
      </c>
      <c r="BA483">
        <f t="shared" si="111"/>
        <v>4</v>
      </c>
      <c r="BB483">
        <f t="shared" si="112"/>
        <v>9</v>
      </c>
      <c r="BC483">
        <f t="shared" si="113"/>
        <v>0</v>
      </c>
    </row>
    <row r="484" spans="1:55" hidden="1" x14ac:dyDescent="0.35">
      <c r="A484" t="s">
        <v>430</v>
      </c>
      <c r="B484" s="10" t="s">
        <v>431</v>
      </c>
      <c r="C484" t="s">
        <v>2116</v>
      </c>
      <c r="D484" t="s">
        <v>501</v>
      </c>
      <c r="E484">
        <v>2064</v>
      </c>
      <c r="F484" t="s">
        <v>502</v>
      </c>
      <c r="G484">
        <v>14670</v>
      </c>
      <c r="H484">
        <v>2064</v>
      </c>
      <c r="I484">
        <v>25</v>
      </c>
      <c r="J484" t="s">
        <v>51</v>
      </c>
      <c r="K484" t="s">
        <v>51</v>
      </c>
      <c r="L484" t="s">
        <v>51</v>
      </c>
      <c r="M484" t="s">
        <v>51</v>
      </c>
      <c r="N484" t="s">
        <v>51</v>
      </c>
      <c r="O484" t="s">
        <v>51</v>
      </c>
      <c r="P484" t="s">
        <v>51</v>
      </c>
      <c r="Q484" t="s">
        <v>51</v>
      </c>
      <c r="R484" t="s">
        <v>51</v>
      </c>
      <c r="S484" t="s">
        <v>51</v>
      </c>
      <c r="T484" t="s">
        <v>51</v>
      </c>
      <c r="U484" t="s">
        <v>51</v>
      </c>
      <c r="V484" t="s">
        <v>51</v>
      </c>
      <c r="W484" t="s">
        <v>51</v>
      </c>
      <c r="X484" t="s">
        <v>51</v>
      </c>
      <c r="Y484" t="s">
        <v>51</v>
      </c>
      <c r="Z484" t="s">
        <v>51</v>
      </c>
      <c r="AA484" t="s">
        <v>51</v>
      </c>
      <c r="AB484" t="s">
        <v>51</v>
      </c>
      <c r="AC484" t="s">
        <v>51</v>
      </c>
      <c r="AD484" t="s">
        <v>51</v>
      </c>
      <c r="AE484" t="s">
        <v>51</v>
      </c>
      <c r="AF484" t="s">
        <v>51</v>
      </c>
      <c r="AG484" t="s">
        <v>51</v>
      </c>
      <c r="AH484" t="s">
        <v>51</v>
      </c>
      <c r="AI484" t="s">
        <v>51</v>
      </c>
      <c r="AJ484" t="s">
        <v>51</v>
      </c>
      <c r="AK484" t="s">
        <v>51</v>
      </c>
      <c r="AL484" t="s">
        <v>51</v>
      </c>
      <c r="AM484" t="s">
        <v>51</v>
      </c>
      <c r="AN484" t="s">
        <v>51</v>
      </c>
      <c r="AO484" t="s">
        <v>51</v>
      </c>
      <c r="AP484" t="s">
        <v>51</v>
      </c>
      <c r="AQ484" t="s">
        <v>51</v>
      </c>
      <c r="AR484" t="s">
        <v>51</v>
      </c>
      <c r="AS484">
        <f t="shared" si="103"/>
        <v>4</v>
      </c>
      <c r="AT484">
        <f t="shared" si="104"/>
        <v>4</v>
      </c>
      <c r="AU484">
        <f t="shared" si="105"/>
        <v>4</v>
      </c>
      <c r="AV484">
        <f t="shared" si="106"/>
        <v>4</v>
      </c>
      <c r="AW484">
        <f t="shared" si="107"/>
        <v>4</v>
      </c>
      <c r="AX484">
        <f t="shared" si="108"/>
        <v>4</v>
      </c>
      <c r="AY484">
        <f t="shared" si="109"/>
        <v>4</v>
      </c>
      <c r="AZ484">
        <f t="shared" si="110"/>
        <v>4</v>
      </c>
      <c r="BA484">
        <f t="shared" si="111"/>
        <v>4</v>
      </c>
      <c r="BB484">
        <f t="shared" si="112"/>
        <v>9</v>
      </c>
      <c r="BC484">
        <f t="shared" si="113"/>
        <v>0</v>
      </c>
    </row>
    <row r="485" spans="1:55" hidden="1" x14ac:dyDescent="0.35">
      <c r="A485" t="s">
        <v>283</v>
      </c>
      <c r="B485" s="10" t="s">
        <v>284</v>
      </c>
      <c r="C485" t="s">
        <v>2117</v>
      </c>
      <c r="D485" t="s">
        <v>85</v>
      </c>
      <c r="E485">
        <v>418</v>
      </c>
      <c r="F485" t="s">
        <v>86</v>
      </c>
      <c r="G485">
        <v>14671</v>
      </c>
      <c r="H485">
        <v>418</v>
      </c>
      <c r="I485">
        <v>25</v>
      </c>
      <c r="J485" t="s">
        <v>51</v>
      </c>
      <c r="K485" t="s">
        <v>51</v>
      </c>
      <c r="L485" t="s">
        <v>51</v>
      </c>
      <c r="M485" t="s">
        <v>51</v>
      </c>
      <c r="N485" t="s">
        <v>51</v>
      </c>
      <c r="O485" t="s">
        <v>51</v>
      </c>
      <c r="P485" t="s">
        <v>51</v>
      </c>
      <c r="Q485" t="s">
        <v>51</v>
      </c>
      <c r="R485" t="s">
        <v>51</v>
      </c>
      <c r="S485" t="s">
        <v>51</v>
      </c>
      <c r="T485" t="s">
        <v>51</v>
      </c>
      <c r="U485" t="s">
        <v>51</v>
      </c>
      <c r="V485" t="s">
        <v>51</v>
      </c>
      <c r="W485" t="s">
        <v>51</v>
      </c>
      <c r="X485" t="s">
        <v>51</v>
      </c>
      <c r="Y485" t="s">
        <v>51</v>
      </c>
      <c r="Z485" t="s">
        <v>51</v>
      </c>
      <c r="AA485" t="s">
        <v>51</v>
      </c>
      <c r="AB485" t="s">
        <v>51</v>
      </c>
      <c r="AC485" t="s">
        <v>51</v>
      </c>
      <c r="AD485" t="s">
        <v>51</v>
      </c>
      <c r="AE485" t="s">
        <v>51</v>
      </c>
      <c r="AF485" t="s">
        <v>51</v>
      </c>
      <c r="AG485" t="s">
        <v>51</v>
      </c>
      <c r="AH485" t="s">
        <v>51</v>
      </c>
      <c r="AI485" t="s">
        <v>51</v>
      </c>
      <c r="AJ485" t="s">
        <v>51</v>
      </c>
      <c r="AK485" t="s">
        <v>51</v>
      </c>
      <c r="AL485" t="s">
        <v>51</v>
      </c>
      <c r="AM485" t="s">
        <v>51</v>
      </c>
      <c r="AN485" t="s">
        <v>51</v>
      </c>
      <c r="AO485" t="s">
        <v>51</v>
      </c>
      <c r="AP485" t="s">
        <v>51</v>
      </c>
      <c r="AQ485" t="s">
        <v>51</v>
      </c>
      <c r="AR485" t="s">
        <v>51</v>
      </c>
      <c r="AS485">
        <f t="shared" si="103"/>
        <v>4</v>
      </c>
      <c r="AT485">
        <f t="shared" si="104"/>
        <v>4</v>
      </c>
      <c r="AU485">
        <f t="shared" si="105"/>
        <v>4</v>
      </c>
      <c r="AV485">
        <f t="shared" si="106"/>
        <v>4</v>
      </c>
      <c r="AW485">
        <f t="shared" si="107"/>
        <v>4</v>
      </c>
      <c r="AX485">
        <f t="shared" si="108"/>
        <v>4</v>
      </c>
      <c r="AY485">
        <f t="shared" si="109"/>
        <v>4</v>
      </c>
      <c r="AZ485">
        <f t="shared" si="110"/>
        <v>4</v>
      </c>
      <c r="BA485">
        <f t="shared" si="111"/>
        <v>4</v>
      </c>
      <c r="BB485">
        <f t="shared" si="112"/>
        <v>9</v>
      </c>
      <c r="BC485">
        <f t="shared" si="113"/>
        <v>0</v>
      </c>
    </row>
    <row r="486" spans="1:55" hidden="1" x14ac:dyDescent="0.35">
      <c r="A486" t="s">
        <v>283</v>
      </c>
      <c r="B486" s="10" t="s">
        <v>284</v>
      </c>
      <c r="C486" t="s">
        <v>2118</v>
      </c>
      <c r="D486" t="s">
        <v>501</v>
      </c>
      <c r="E486">
        <v>998</v>
      </c>
      <c r="F486" t="s">
        <v>86</v>
      </c>
      <c r="G486">
        <v>14672</v>
      </c>
      <c r="H486">
        <v>998</v>
      </c>
      <c r="I486">
        <v>25</v>
      </c>
      <c r="J486" t="s">
        <v>51</v>
      </c>
      <c r="K486" t="s">
        <v>51</v>
      </c>
      <c r="L486" t="s">
        <v>51</v>
      </c>
      <c r="M486" t="s">
        <v>51</v>
      </c>
      <c r="N486" t="s">
        <v>51</v>
      </c>
      <c r="O486" t="s">
        <v>51</v>
      </c>
      <c r="P486" t="s">
        <v>51</v>
      </c>
      <c r="Q486" t="s">
        <v>51</v>
      </c>
      <c r="R486" t="s">
        <v>51</v>
      </c>
      <c r="S486" t="s">
        <v>51</v>
      </c>
      <c r="T486" t="s">
        <v>51</v>
      </c>
      <c r="U486" t="s">
        <v>51</v>
      </c>
      <c r="V486" t="s">
        <v>51</v>
      </c>
      <c r="W486" t="s">
        <v>51</v>
      </c>
      <c r="X486" t="s">
        <v>51</v>
      </c>
      <c r="Y486" t="s">
        <v>51</v>
      </c>
      <c r="Z486" t="s">
        <v>51</v>
      </c>
      <c r="AA486" t="s">
        <v>51</v>
      </c>
      <c r="AB486" t="s">
        <v>51</v>
      </c>
      <c r="AC486" t="s">
        <v>51</v>
      </c>
      <c r="AD486" t="s">
        <v>51</v>
      </c>
      <c r="AE486" t="s">
        <v>51</v>
      </c>
      <c r="AF486" t="s">
        <v>51</v>
      </c>
      <c r="AG486" t="s">
        <v>51</v>
      </c>
      <c r="AH486" t="s">
        <v>51</v>
      </c>
      <c r="AI486" t="s">
        <v>51</v>
      </c>
      <c r="AJ486" t="s">
        <v>51</v>
      </c>
      <c r="AK486" t="s">
        <v>51</v>
      </c>
      <c r="AL486" t="s">
        <v>51</v>
      </c>
      <c r="AM486" t="s">
        <v>51</v>
      </c>
      <c r="AN486" t="s">
        <v>51</v>
      </c>
      <c r="AO486" t="s">
        <v>51</v>
      </c>
      <c r="AP486" t="s">
        <v>51</v>
      </c>
      <c r="AQ486" t="s">
        <v>51</v>
      </c>
      <c r="AR486" t="s">
        <v>51</v>
      </c>
      <c r="AS486">
        <f t="shared" si="103"/>
        <v>4</v>
      </c>
      <c r="AT486">
        <f t="shared" si="104"/>
        <v>4</v>
      </c>
      <c r="AU486">
        <f t="shared" si="105"/>
        <v>4</v>
      </c>
      <c r="AV486">
        <f t="shared" si="106"/>
        <v>4</v>
      </c>
      <c r="AW486">
        <f t="shared" si="107"/>
        <v>4</v>
      </c>
      <c r="AX486">
        <f t="shared" si="108"/>
        <v>4</v>
      </c>
      <c r="AY486">
        <f t="shared" si="109"/>
        <v>4</v>
      </c>
      <c r="AZ486">
        <f t="shared" si="110"/>
        <v>4</v>
      </c>
      <c r="BA486">
        <f t="shared" si="111"/>
        <v>4</v>
      </c>
      <c r="BB486">
        <f t="shared" si="112"/>
        <v>9</v>
      </c>
      <c r="BC486">
        <f t="shared" si="113"/>
        <v>0</v>
      </c>
    </row>
    <row r="487" spans="1:55" hidden="1" x14ac:dyDescent="0.35">
      <c r="A487" t="s">
        <v>283</v>
      </c>
      <c r="B487" s="10" t="s">
        <v>284</v>
      </c>
      <c r="C487" t="s">
        <v>2119</v>
      </c>
      <c r="D487" t="s">
        <v>85</v>
      </c>
      <c r="E487">
        <v>434</v>
      </c>
      <c r="F487" t="s">
        <v>86</v>
      </c>
      <c r="G487">
        <v>14673</v>
      </c>
      <c r="H487">
        <v>434</v>
      </c>
      <c r="I487">
        <v>25</v>
      </c>
      <c r="J487" t="s">
        <v>51</v>
      </c>
      <c r="K487" t="s">
        <v>51</v>
      </c>
      <c r="L487" t="s">
        <v>51</v>
      </c>
      <c r="M487" t="s">
        <v>51</v>
      </c>
      <c r="N487" t="s">
        <v>51</v>
      </c>
      <c r="O487" t="s">
        <v>51</v>
      </c>
      <c r="P487" t="s">
        <v>51</v>
      </c>
      <c r="Q487" t="s">
        <v>51</v>
      </c>
      <c r="R487" t="s">
        <v>51</v>
      </c>
      <c r="S487" t="s">
        <v>51</v>
      </c>
      <c r="T487" t="s">
        <v>51</v>
      </c>
      <c r="U487" t="s">
        <v>51</v>
      </c>
      <c r="V487" t="s">
        <v>51</v>
      </c>
      <c r="W487" t="s">
        <v>51</v>
      </c>
      <c r="X487" t="s">
        <v>51</v>
      </c>
      <c r="Y487" t="s">
        <v>51</v>
      </c>
      <c r="Z487" t="s">
        <v>51</v>
      </c>
      <c r="AA487" t="s">
        <v>51</v>
      </c>
      <c r="AB487" t="s">
        <v>51</v>
      </c>
      <c r="AC487" t="s">
        <v>51</v>
      </c>
      <c r="AD487" t="s">
        <v>51</v>
      </c>
      <c r="AE487" t="s">
        <v>51</v>
      </c>
      <c r="AF487" t="s">
        <v>51</v>
      </c>
      <c r="AG487" t="s">
        <v>51</v>
      </c>
      <c r="AH487" t="s">
        <v>51</v>
      </c>
      <c r="AI487" t="s">
        <v>51</v>
      </c>
      <c r="AJ487" t="s">
        <v>51</v>
      </c>
      <c r="AK487" t="s">
        <v>51</v>
      </c>
      <c r="AL487" t="s">
        <v>51</v>
      </c>
      <c r="AM487" t="s">
        <v>51</v>
      </c>
      <c r="AN487" t="s">
        <v>51</v>
      </c>
      <c r="AO487" t="s">
        <v>51</v>
      </c>
      <c r="AP487" t="s">
        <v>51</v>
      </c>
      <c r="AQ487" t="s">
        <v>51</v>
      </c>
      <c r="AR487" t="s">
        <v>51</v>
      </c>
      <c r="AS487">
        <f t="shared" si="103"/>
        <v>4</v>
      </c>
      <c r="AT487">
        <f t="shared" si="104"/>
        <v>4</v>
      </c>
      <c r="AU487">
        <f t="shared" si="105"/>
        <v>4</v>
      </c>
      <c r="AV487">
        <f t="shared" si="106"/>
        <v>4</v>
      </c>
      <c r="AW487">
        <f t="shared" si="107"/>
        <v>4</v>
      </c>
      <c r="AX487">
        <f t="shared" si="108"/>
        <v>4</v>
      </c>
      <c r="AY487">
        <f t="shared" si="109"/>
        <v>4</v>
      </c>
      <c r="AZ487">
        <f t="shared" si="110"/>
        <v>4</v>
      </c>
      <c r="BA487">
        <f t="shared" si="111"/>
        <v>4</v>
      </c>
      <c r="BB487">
        <f t="shared" si="112"/>
        <v>9</v>
      </c>
      <c r="BC487">
        <f t="shared" si="113"/>
        <v>0</v>
      </c>
    </row>
    <row r="488" spans="1:55" hidden="1" x14ac:dyDescent="0.35">
      <c r="A488" t="s">
        <v>87</v>
      </c>
      <c r="B488" s="10" t="s">
        <v>88</v>
      </c>
      <c r="C488" t="s">
        <v>2120</v>
      </c>
      <c r="D488" t="s">
        <v>85</v>
      </c>
      <c r="E488">
        <v>238</v>
      </c>
      <c r="F488" t="s">
        <v>86</v>
      </c>
      <c r="G488">
        <v>14674</v>
      </c>
      <c r="H488">
        <v>238</v>
      </c>
      <c r="I488">
        <v>25</v>
      </c>
      <c r="J488" t="s">
        <v>51</v>
      </c>
      <c r="K488" t="s">
        <v>51</v>
      </c>
      <c r="L488" t="s">
        <v>51</v>
      </c>
      <c r="M488" t="s">
        <v>51</v>
      </c>
      <c r="N488" t="s">
        <v>51</v>
      </c>
      <c r="O488" t="s">
        <v>51</v>
      </c>
      <c r="P488" t="s">
        <v>51</v>
      </c>
      <c r="Q488" t="s">
        <v>51</v>
      </c>
      <c r="R488" t="s">
        <v>51</v>
      </c>
      <c r="S488" t="s">
        <v>51</v>
      </c>
      <c r="T488" t="s">
        <v>51</v>
      </c>
      <c r="U488" t="s">
        <v>51</v>
      </c>
      <c r="V488" t="s">
        <v>51</v>
      </c>
      <c r="W488" t="s">
        <v>51</v>
      </c>
      <c r="X488" t="s">
        <v>51</v>
      </c>
      <c r="Y488" t="s">
        <v>51</v>
      </c>
      <c r="Z488" t="s">
        <v>51</v>
      </c>
      <c r="AA488" t="s">
        <v>51</v>
      </c>
      <c r="AB488" t="s">
        <v>51</v>
      </c>
      <c r="AC488" t="s">
        <v>51</v>
      </c>
      <c r="AD488" t="s">
        <v>51</v>
      </c>
      <c r="AE488" t="s">
        <v>51</v>
      </c>
      <c r="AF488" t="s">
        <v>51</v>
      </c>
      <c r="AG488" t="s">
        <v>51</v>
      </c>
      <c r="AH488" t="s">
        <v>51</v>
      </c>
      <c r="AI488" t="s">
        <v>51</v>
      </c>
      <c r="AJ488" t="s">
        <v>51</v>
      </c>
      <c r="AK488" t="s">
        <v>51</v>
      </c>
      <c r="AL488" t="s">
        <v>51</v>
      </c>
      <c r="AM488" t="s">
        <v>51</v>
      </c>
      <c r="AN488" t="s">
        <v>51</v>
      </c>
      <c r="AO488" t="s">
        <v>51</v>
      </c>
      <c r="AP488" t="s">
        <v>51</v>
      </c>
      <c r="AQ488" t="s">
        <v>51</v>
      </c>
      <c r="AR488" t="s">
        <v>51</v>
      </c>
      <c r="AS488">
        <f t="shared" si="103"/>
        <v>4</v>
      </c>
      <c r="AT488">
        <f t="shared" si="104"/>
        <v>4</v>
      </c>
      <c r="AU488">
        <f t="shared" si="105"/>
        <v>4</v>
      </c>
      <c r="AV488">
        <f t="shared" si="106"/>
        <v>4</v>
      </c>
      <c r="AW488">
        <f t="shared" si="107"/>
        <v>4</v>
      </c>
      <c r="AX488">
        <f t="shared" si="108"/>
        <v>4</v>
      </c>
      <c r="AY488">
        <f t="shared" si="109"/>
        <v>4</v>
      </c>
      <c r="AZ488">
        <f t="shared" si="110"/>
        <v>4</v>
      </c>
      <c r="BA488">
        <f t="shared" si="111"/>
        <v>4</v>
      </c>
      <c r="BB488">
        <f t="shared" si="112"/>
        <v>9</v>
      </c>
      <c r="BC488">
        <f t="shared" si="113"/>
        <v>0</v>
      </c>
    </row>
    <row r="489" spans="1:55" hidden="1" x14ac:dyDescent="0.35">
      <c r="A489" t="s">
        <v>87</v>
      </c>
      <c r="B489" s="10" t="s">
        <v>88</v>
      </c>
      <c r="C489" t="s">
        <v>2121</v>
      </c>
      <c r="D489" t="s">
        <v>464</v>
      </c>
      <c r="E489">
        <v>467</v>
      </c>
      <c r="F489" t="s">
        <v>86</v>
      </c>
      <c r="G489">
        <v>14675</v>
      </c>
      <c r="H489">
        <v>467</v>
      </c>
      <c r="I489">
        <v>25</v>
      </c>
      <c r="J489" t="s">
        <v>51</v>
      </c>
      <c r="K489" t="s">
        <v>51</v>
      </c>
      <c r="L489" t="s">
        <v>51</v>
      </c>
      <c r="M489" t="s">
        <v>51</v>
      </c>
      <c r="N489" t="s">
        <v>51</v>
      </c>
      <c r="O489" t="s">
        <v>51</v>
      </c>
      <c r="P489" t="s">
        <v>51</v>
      </c>
      <c r="Q489" t="s">
        <v>51</v>
      </c>
      <c r="R489" t="s">
        <v>51</v>
      </c>
      <c r="S489" t="s">
        <v>51</v>
      </c>
      <c r="T489" t="s">
        <v>51</v>
      </c>
      <c r="U489" t="s">
        <v>51</v>
      </c>
      <c r="V489" t="s">
        <v>51</v>
      </c>
      <c r="W489" t="s">
        <v>51</v>
      </c>
      <c r="X489" t="s">
        <v>51</v>
      </c>
      <c r="Y489" t="s">
        <v>51</v>
      </c>
      <c r="Z489" t="s">
        <v>51</v>
      </c>
      <c r="AA489" t="s">
        <v>51</v>
      </c>
      <c r="AB489" t="s">
        <v>51</v>
      </c>
      <c r="AC489" t="s">
        <v>51</v>
      </c>
      <c r="AD489" t="s">
        <v>51</v>
      </c>
      <c r="AE489" t="s">
        <v>51</v>
      </c>
      <c r="AF489" t="s">
        <v>51</v>
      </c>
      <c r="AG489" t="s">
        <v>51</v>
      </c>
      <c r="AH489" t="s">
        <v>51</v>
      </c>
      <c r="AI489" t="s">
        <v>51</v>
      </c>
      <c r="AJ489" t="s">
        <v>51</v>
      </c>
      <c r="AK489" t="s">
        <v>51</v>
      </c>
      <c r="AL489" t="s">
        <v>51</v>
      </c>
      <c r="AM489" t="s">
        <v>51</v>
      </c>
      <c r="AN489" t="s">
        <v>51</v>
      </c>
      <c r="AO489" t="s">
        <v>51</v>
      </c>
      <c r="AP489" t="s">
        <v>51</v>
      </c>
      <c r="AQ489" t="s">
        <v>51</v>
      </c>
      <c r="AR489" t="s">
        <v>51</v>
      </c>
      <c r="AS489">
        <f t="shared" si="103"/>
        <v>4</v>
      </c>
      <c r="AT489">
        <f t="shared" si="104"/>
        <v>4</v>
      </c>
      <c r="AU489">
        <f t="shared" si="105"/>
        <v>4</v>
      </c>
      <c r="AV489">
        <f t="shared" si="106"/>
        <v>4</v>
      </c>
      <c r="AW489">
        <f t="shared" si="107"/>
        <v>4</v>
      </c>
      <c r="AX489">
        <f t="shared" si="108"/>
        <v>4</v>
      </c>
      <c r="AY489">
        <f t="shared" si="109"/>
        <v>4</v>
      </c>
      <c r="AZ489">
        <f t="shared" si="110"/>
        <v>4</v>
      </c>
      <c r="BA489">
        <f t="shared" si="111"/>
        <v>4</v>
      </c>
      <c r="BB489">
        <f t="shared" si="112"/>
        <v>9</v>
      </c>
      <c r="BC489">
        <f t="shared" si="113"/>
        <v>0</v>
      </c>
    </row>
    <row r="490" spans="1:55" hidden="1" x14ac:dyDescent="0.35">
      <c r="A490" t="s">
        <v>1469</v>
      </c>
      <c r="B490" s="10" t="s">
        <v>1470</v>
      </c>
      <c r="C490" t="s">
        <v>2122</v>
      </c>
      <c r="D490" t="s">
        <v>85</v>
      </c>
      <c r="E490">
        <v>416</v>
      </c>
      <c r="F490" t="s">
        <v>86</v>
      </c>
      <c r="G490">
        <v>14676</v>
      </c>
      <c r="H490">
        <v>416</v>
      </c>
      <c r="I490">
        <v>25</v>
      </c>
      <c r="J490" t="s">
        <v>51</v>
      </c>
      <c r="K490" t="s">
        <v>51</v>
      </c>
      <c r="L490" t="s">
        <v>51</v>
      </c>
      <c r="M490" t="s">
        <v>51</v>
      </c>
      <c r="N490" t="s">
        <v>51</v>
      </c>
      <c r="O490" t="s">
        <v>51</v>
      </c>
      <c r="P490" t="s">
        <v>51</v>
      </c>
      <c r="Q490" t="s">
        <v>51</v>
      </c>
      <c r="R490" t="s">
        <v>51</v>
      </c>
      <c r="S490" t="s">
        <v>51</v>
      </c>
      <c r="T490" t="s">
        <v>51</v>
      </c>
      <c r="U490" t="s">
        <v>51</v>
      </c>
      <c r="V490" t="s">
        <v>51</v>
      </c>
      <c r="W490" t="s">
        <v>51</v>
      </c>
      <c r="X490" t="s">
        <v>51</v>
      </c>
      <c r="Y490" t="s">
        <v>51</v>
      </c>
      <c r="Z490" t="s">
        <v>51</v>
      </c>
      <c r="AA490" t="s">
        <v>51</v>
      </c>
      <c r="AB490" t="s">
        <v>51</v>
      </c>
      <c r="AC490" t="s">
        <v>51</v>
      </c>
      <c r="AD490" t="s">
        <v>51</v>
      </c>
      <c r="AE490" t="s">
        <v>51</v>
      </c>
      <c r="AF490" t="s">
        <v>51</v>
      </c>
      <c r="AG490" t="s">
        <v>51</v>
      </c>
      <c r="AH490" t="s">
        <v>51</v>
      </c>
      <c r="AI490" t="s">
        <v>51</v>
      </c>
      <c r="AJ490" t="s">
        <v>51</v>
      </c>
      <c r="AK490" t="s">
        <v>51</v>
      </c>
      <c r="AL490" t="s">
        <v>51</v>
      </c>
      <c r="AM490" t="s">
        <v>51</v>
      </c>
      <c r="AN490" t="s">
        <v>51</v>
      </c>
      <c r="AO490" t="s">
        <v>51</v>
      </c>
      <c r="AP490" t="s">
        <v>51</v>
      </c>
      <c r="AQ490" t="s">
        <v>51</v>
      </c>
      <c r="AR490" t="s">
        <v>51</v>
      </c>
      <c r="AS490">
        <f t="shared" si="103"/>
        <v>4</v>
      </c>
      <c r="AT490">
        <f t="shared" si="104"/>
        <v>4</v>
      </c>
      <c r="AU490">
        <f t="shared" si="105"/>
        <v>4</v>
      </c>
      <c r="AV490">
        <f t="shared" si="106"/>
        <v>4</v>
      </c>
      <c r="AW490">
        <f t="shared" si="107"/>
        <v>4</v>
      </c>
      <c r="AX490">
        <f t="shared" si="108"/>
        <v>4</v>
      </c>
      <c r="AY490">
        <f t="shared" si="109"/>
        <v>4</v>
      </c>
      <c r="AZ490">
        <f t="shared" si="110"/>
        <v>4</v>
      </c>
      <c r="BA490">
        <f t="shared" si="111"/>
        <v>4</v>
      </c>
      <c r="BB490">
        <f t="shared" si="112"/>
        <v>9</v>
      </c>
      <c r="BC490">
        <f t="shared" si="113"/>
        <v>0</v>
      </c>
    </row>
    <row r="491" spans="1:55" hidden="1" x14ac:dyDescent="0.35">
      <c r="A491" t="s">
        <v>332</v>
      </c>
      <c r="B491" s="10" t="s">
        <v>333</v>
      </c>
      <c r="C491" t="s">
        <v>2123</v>
      </c>
      <c r="D491" t="s">
        <v>501</v>
      </c>
      <c r="E491">
        <v>1004</v>
      </c>
      <c r="F491" t="s">
        <v>86</v>
      </c>
      <c r="G491">
        <v>14677</v>
      </c>
      <c r="H491">
        <v>1004</v>
      </c>
      <c r="I491">
        <v>25</v>
      </c>
      <c r="J491" t="s">
        <v>51</v>
      </c>
      <c r="K491" t="s">
        <v>51</v>
      </c>
      <c r="L491" t="s">
        <v>51</v>
      </c>
      <c r="M491" t="s">
        <v>51</v>
      </c>
      <c r="N491" t="s">
        <v>51</v>
      </c>
      <c r="O491" t="s">
        <v>51</v>
      </c>
      <c r="P491" t="s">
        <v>51</v>
      </c>
      <c r="Q491" t="s">
        <v>51</v>
      </c>
      <c r="R491" t="s">
        <v>51</v>
      </c>
      <c r="S491" t="s">
        <v>51</v>
      </c>
      <c r="T491" t="s">
        <v>51</v>
      </c>
      <c r="U491" t="s">
        <v>51</v>
      </c>
      <c r="V491" t="s">
        <v>51</v>
      </c>
      <c r="W491" t="s">
        <v>51</v>
      </c>
      <c r="X491" t="s">
        <v>51</v>
      </c>
      <c r="Y491" t="s">
        <v>51</v>
      </c>
      <c r="Z491" t="s">
        <v>51</v>
      </c>
      <c r="AA491" t="s">
        <v>51</v>
      </c>
      <c r="AB491" t="s">
        <v>51</v>
      </c>
      <c r="AC491" t="s">
        <v>51</v>
      </c>
      <c r="AD491" t="s">
        <v>51</v>
      </c>
      <c r="AE491" t="s">
        <v>51</v>
      </c>
      <c r="AF491" t="s">
        <v>51</v>
      </c>
      <c r="AG491" t="s">
        <v>51</v>
      </c>
      <c r="AH491" t="s">
        <v>51</v>
      </c>
      <c r="AI491" t="s">
        <v>51</v>
      </c>
      <c r="AJ491" t="s">
        <v>51</v>
      </c>
      <c r="AK491" t="s">
        <v>51</v>
      </c>
      <c r="AL491" t="s">
        <v>51</v>
      </c>
      <c r="AM491" t="s">
        <v>51</v>
      </c>
      <c r="AN491" t="s">
        <v>51</v>
      </c>
      <c r="AO491" t="s">
        <v>51</v>
      </c>
      <c r="AP491" t="s">
        <v>51</v>
      </c>
      <c r="AQ491" t="s">
        <v>51</v>
      </c>
      <c r="AR491" t="s">
        <v>51</v>
      </c>
      <c r="AS491">
        <f t="shared" si="103"/>
        <v>4</v>
      </c>
      <c r="AT491">
        <f t="shared" si="104"/>
        <v>4</v>
      </c>
      <c r="AU491">
        <f t="shared" si="105"/>
        <v>4</v>
      </c>
      <c r="AV491">
        <f t="shared" si="106"/>
        <v>4</v>
      </c>
      <c r="AW491">
        <f t="shared" si="107"/>
        <v>4</v>
      </c>
      <c r="AX491">
        <f t="shared" si="108"/>
        <v>4</v>
      </c>
      <c r="AY491">
        <f t="shared" si="109"/>
        <v>4</v>
      </c>
      <c r="AZ491">
        <f t="shared" si="110"/>
        <v>4</v>
      </c>
      <c r="BA491">
        <f t="shared" si="111"/>
        <v>4</v>
      </c>
      <c r="BB491">
        <f t="shared" si="112"/>
        <v>9</v>
      </c>
      <c r="BC491">
        <f t="shared" si="113"/>
        <v>0</v>
      </c>
    </row>
    <row r="492" spans="1:55" hidden="1" x14ac:dyDescent="0.35">
      <c r="A492" t="s">
        <v>154</v>
      </c>
      <c r="B492" s="10" t="s">
        <v>155</v>
      </c>
      <c r="C492" t="s">
        <v>2124</v>
      </c>
      <c r="D492" t="s">
        <v>85</v>
      </c>
      <c r="E492">
        <v>936</v>
      </c>
      <c r="F492" t="s">
        <v>86</v>
      </c>
      <c r="G492">
        <v>14678</v>
      </c>
      <c r="H492">
        <v>936</v>
      </c>
      <c r="I492">
        <v>25</v>
      </c>
      <c r="J492" t="s">
        <v>51</v>
      </c>
      <c r="K492" t="s">
        <v>51</v>
      </c>
      <c r="L492" t="s">
        <v>51</v>
      </c>
      <c r="M492" t="s">
        <v>51</v>
      </c>
      <c r="N492" t="s">
        <v>51</v>
      </c>
      <c r="O492" t="s">
        <v>51</v>
      </c>
      <c r="P492" t="s">
        <v>51</v>
      </c>
      <c r="Q492" t="s">
        <v>51</v>
      </c>
      <c r="R492" t="s">
        <v>51</v>
      </c>
      <c r="S492" t="s">
        <v>51</v>
      </c>
      <c r="T492" t="s">
        <v>51</v>
      </c>
      <c r="U492" t="s">
        <v>51</v>
      </c>
      <c r="V492" t="s">
        <v>51</v>
      </c>
      <c r="W492" t="s">
        <v>51</v>
      </c>
      <c r="X492" t="s">
        <v>51</v>
      </c>
      <c r="Y492" t="s">
        <v>51</v>
      </c>
      <c r="Z492" t="s">
        <v>51</v>
      </c>
      <c r="AA492" t="s">
        <v>51</v>
      </c>
      <c r="AB492" t="s">
        <v>51</v>
      </c>
      <c r="AC492" t="s">
        <v>51</v>
      </c>
      <c r="AD492" t="s">
        <v>51</v>
      </c>
      <c r="AE492" t="s">
        <v>51</v>
      </c>
      <c r="AF492" t="s">
        <v>51</v>
      </c>
      <c r="AG492" t="s">
        <v>51</v>
      </c>
      <c r="AH492" t="s">
        <v>51</v>
      </c>
      <c r="AI492" t="s">
        <v>51</v>
      </c>
      <c r="AJ492" t="s">
        <v>51</v>
      </c>
      <c r="AK492" t="s">
        <v>51</v>
      </c>
      <c r="AL492" t="s">
        <v>51</v>
      </c>
      <c r="AM492" t="s">
        <v>51</v>
      </c>
      <c r="AN492" t="s">
        <v>51</v>
      </c>
      <c r="AO492" t="s">
        <v>51</v>
      </c>
      <c r="AP492" t="s">
        <v>51</v>
      </c>
      <c r="AQ492" t="s">
        <v>51</v>
      </c>
      <c r="AR492" t="s">
        <v>51</v>
      </c>
      <c r="AS492">
        <f t="shared" si="103"/>
        <v>4</v>
      </c>
      <c r="AT492">
        <f t="shared" si="104"/>
        <v>4</v>
      </c>
      <c r="AU492">
        <f t="shared" si="105"/>
        <v>4</v>
      </c>
      <c r="AV492">
        <f t="shared" si="106"/>
        <v>4</v>
      </c>
      <c r="AW492">
        <f t="shared" si="107"/>
        <v>4</v>
      </c>
      <c r="AX492">
        <f t="shared" si="108"/>
        <v>4</v>
      </c>
      <c r="AY492">
        <f t="shared" si="109"/>
        <v>4</v>
      </c>
      <c r="AZ492">
        <f t="shared" si="110"/>
        <v>4</v>
      </c>
      <c r="BA492">
        <f t="shared" si="111"/>
        <v>4</v>
      </c>
      <c r="BB492">
        <f t="shared" si="112"/>
        <v>9</v>
      </c>
      <c r="BC492">
        <f t="shared" si="113"/>
        <v>0</v>
      </c>
    </row>
    <row r="493" spans="1:55" hidden="1" x14ac:dyDescent="0.35">
      <c r="A493" t="s">
        <v>1372</v>
      </c>
      <c r="B493" s="10" t="s">
        <v>1373</v>
      </c>
      <c r="C493" t="s">
        <v>2125</v>
      </c>
      <c r="D493" t="s">
        <v>85</v>
      </c>
      <c r="E493">
        <v>359</v>
      </c>
      <c r="F493" t="s">
        <v>86</v>
      </c>
      <c r="G493">
        <v>14679</v>
      </c>
      <c r="H493">
        <v>359</v>
      </c>
      <c r="I493">
        <v>25</v>
      </c>
      <c r="J493" t="s">
        <v>51</v>
      </c>
      <c r="K493" t="s">
        <v>51</v>
      </c>
      <c r="L493" t="s">
        <v>51</v>
      </c>
      <c r="M493" t="s">
        <v>51</v>
      </c>
      <c r="N493" t="s">
        <v>51</v>
      </c>
      <c r="O493" t="s">
        <v>51</v>
      </c>
      <c r="P493" t="s">
        <v>51</v>
      </c>
      <c r="Q493" t="s">
        <v>51</v>
      </c>
      <c r="R493" t="s">
        <v>51</v>
      </c>
      <c r="S493" t="s">
        <v>51</v>
      </c>
      <c r="T493" t="s">
        <v>51</v>
      </c>
      <c r="U493" t="s">
        <v>51</v>
      </c>
      <c r="V493" t="s">
        <v>51</v>
      </c>
      <c r="W493" t="s">
        <v>51</v>
      </c>
      <c r="X493" t="s">
        <v>51</v>
      </c>
      <c r="Y493" t="s">
        <v>51</v>
      </c>
      <c r="Z493" t="s">
        <v>51</v>
      </c>
      <c r="AA493" t="s">
        <v>51</v>
      </c>
      <c r="AB493" t="s">
        <v>51</v>
      </c>
      <c r="AC493" t="s">
        <v>51</v>
      </c>
      <c r="AD493" t="s">
        <v>51</v>
      </c>
      <c r="AE493" t="s">
        <v>51</v>
      </c>
      <c r="AF493" t="s">
        <v>51</v>
      </c>
      <c r="AG493" t="s">
        <v>51</v>
      </c>
      <c r="AH493" t="s">
        <v>51</v>
      </c>
      <c r="AI493" t="s">
        <v>51</v>
      </c>
      <c r="AJ493" t="s">
        <v>51</v>
      </c>
      <c r="AK493" t="s">
        <v>51</v>
      </c>
      <c r="AL493" t="s">
        <v>51</v>
      </c>
      <c r="AM493" t="s">
        <v>51</v>
      </c>
      <c r="AN493" t="s">
        <v>51</v>
      </c>
      <c r="AO493" t="s">
        <v>51</v>
      </c>
      <c r="AP493" t="s">
        <v>51</v>
      </c>
      <c r="AQ493" t="s">
        <v>51</v>
      </c>
      <c r="AR493" t="s">
        <v>51</v>
      </c>
      <c r="AS493">
        <f t="shared" si="103"/>
        <v>4</v>
      </c>
      <c r="AT493">
        <f t="shared" si="104"/>
        <v>4</v>
      </c>
      <c r="AU493">
        <f t="shared" si="105"/>
        <v>4</v>
      </c>
      <c r="AV493">
        <f t="shared" si="106"/>
        <v>4</v>
      </c>
      <c r="AW493">
        <f t="shared" si="107"/>
        <v>4</v>
      </c>
      <c r="AX493">
        <f t="shared" si="108"/>
        <v>4</v>
      </c>
      <c r="AY493">
        <f t="shared" si="109"/>
        <v>4</v>
      </c>
      <c r="AZ493">
        <f t="shared" si="110"/>
        <v>4</v>
      </c>
      <c r="BA493">
        <f t="shared" si="111"/>
        <v>4</v>
      </c>
      <c r="BB493">
        <f t="shared" si="112"/>
        <v>9</v>
      </c>
      <c r="BC493">
        <f t="shared" si="113"/>
        <v>0</v>
      </c>
    </row>
    <row r="494" spans="1:55" hidden="1" x14ac:dyDescent="0.35">
      <c r="A494" t="s">
        <v>405</v>
      </c>
      <c r="B494" s="10" t="s">
        <v>406</v>
      </c>
      <c r="C494" t="s">
        <v>2126</v>
      </c>
      <c r="D494" t="s">
        <v>501</v>
      </c>
      <c r="E494">
        <v>521</v>
      </c>
      <c r="F494" t="s">
        <v>502</v>
      </c>
      <c r="G494">
        <v>14680</v>
      </c>
      <c r="H494">
        <v>521</v>
      </c>
      <c r="I494">
        <v>25</v>
      </c>
      <c r="J494" t="s">
        <v>51</v>
      </c>
      <c r="K494" t="s">
        <v>51</v>
      </c>
      <c r="L494" t="s">
        <v>51</v>
      </c>
      <c r="M494" t="s">
        <v>51</v>
      </c>
      <c r="N494" t="s">
        <v>51</v>
      </c>
      <c r="O494" t="s">
        <v>51</v>
      </c>
      <c r="P494" t="s">
        <v>51</v>
      </c>
      <c r="Q494" t="s">
        <v>51</v>
      </c>
      <c r="R494" t="s">
        <v>51</v>
      </c>
      <c r="S494" t="s">
        <v>51</v>
      </c>
      <c r="T494" t="s">
        <v>51</v>
      </c>
      <c r="U494" t="s">
        <v>51</v>
      </c>
      <c r="V494" t="s">
        <v>51</v>
      </c>
      <c r="W494" t="s">
        <v>51</v>
      </c>
      <c r="X494" t="s">
        <v>51</v>
      </c>
      <c r="Y494" t="s">
        <v>51</v>
      </c>
      <c r="Z494" t="s">
        <v>51</v>
      </c>
      <c r="AA494" t="s">
        <v>51</v>
      </c>
      <c r="AB494" t="s">
        <v>51</v>
      </c>
      <c r="AC494" t="s">
        <v>51</v>
      </c>
      <c r="AD494" t="s">
        <v>51</v>
      </c>
      <c r="AE494" t="s">
        <v>51</v>
      </c>
      <c r="AF494" t="s">
        <v>51</v>
      </c>
      <c r="AG494" t="s">
        <v>51</v>
      </c>
      <c r="AH494" t="s">
        <v>51</v>
      </c>
      <c r="AI494" t="s">
        <v>51</v>
      </c>
      <c r="AJ494" t="s">
        <v>51</v>
      </c>
      <c r="AK494" t="s">
        <v>51</v>
      </c>
      <c r="AL494" t="s">
        <v>51</v>
      </c>
      <c r="AM494" t="s">
        <v>51</v>
      </c>
      <c r="AN494" t="s">
        <v>51</v>
      </c>
      <c r="AO494" t="s">
        <v>51</v>
      </c>
      <c r="AP494" t="s">
        <v>51</v>
      </c>
      <c r="AQ494" t="s">
        <v>51</v>
      </c>
      <c r="AR494" t="s">
        <v>51</v>
      </c>
      <c r="AS494">
        <f t="shared" si="103"/>
        <v>4</v>
      </c>
      <c r="AT494">
        <f t="shared" si="104"/>
        <v>4</v>
      </c>
      <c r="AU494">
        <f t="shared" si="105"/>
        <v>4</v>
      </c>
      <c r="AV494">
        <f t="shared" si="106"/>
        <v>4</v>
      </c>
      <c r="AW494">
        <f t="shared" si="107"/>
        <v>4</v>
      </c>
      <c r="AX494">
        <f t="shared" si="108"/>
        <v>4</v>
      </c>
      <c r="AY494">
        <f t="shared" si="109"/>
        <v>4</v>
      </c>
      <c r="AZ494">
        <f t="shared" si="110"/>
        <v>4</v>
      </c>
      <c r="BA494">
        <f t="shared" si="111"/>
        <v>4</v>
      </c>
      <c r="BB494">
        <f t="shared" si="112"/>
        <v>9</v>
      </c>
      <c r="BC494">
        <f t="shared" si="113"/>
        <v>0</v>
      </c>
    </row>
    <row r="495" spans="1:55" hidden="1" x14ac:dyDescent="0.35">
      <c r="A495" t="s">
        <v>561</v>
      </c>
      <c r="B495" s="10" t="s">
        <v>562</v>
      </c>
      <c r="C495" t="s">
        <v>2127</v>
      </c>
      <c r="D495" t="s">
        <v>85</v>
      </c>
      <c r="E495">
        <v>401</v>
      </c>
      <c r="F495" t="s">
        <v>86</v>
      </c>
      <c r="G495">
        <v>14681</v>
      </c>
      <c r="H495">
        <v>401</v>
      </c>
      <c r="I495">
        <v>25</v>
      </c>
      <c r="J495" t="s">
        <v>51</v>
      </c>
      <c r="K495" t="s">
        <v>51</v>
      </c>
      <c r="L495" t="s">
        <v>51</v>
      </c>
      <c r="M495" t="s">
        <v>51</v>
      </c>
      <c r="N495" t="s">
        <v>51</v>
      </c>
      <c r="O495" t="s">
        <v>51</v>
      </c>
      <c r="P495" t="s">
        <v>51</v>
      </c>
      <c r="Q495" t="s">
        <v>51</v>
      </c>
      <c r="R495" t="s">
        <v>51</v>
      </c>
      <c r="S495" t="s">
        <v>51</v>
      </c>
      <c r="T495" t="s">
        <v>51</v>
      </c>
      <c r="U495" t="s">
        <v>51</v>
      </c>
      <c r="V495" t="s">
        <v>51</v>
      </c>
      <c r="W495" t="s">
        <v>51</v>
      </c>
      <c r="X495" t="s">
        <v>51</v>
      </c>
      <c r="Y495" t="s">
        <v>51</v>
      </c>
      <c r="Z495" t="s">
        <v>51</v>
      </c>
      <c r="AA495" t="s">
        <v>51</v>
      </c>
      <c r="AB495" t="s">
        <v>51</v>
      </c>
      <c r="AC495" t="s">
        <v>51</v>
      </c>
      <c r="AD495" t="s">
        <v>51</v>
      </c>
      <c r="AE495" t="s">
        <v>51</v>
      </c>
      <c r="AF495" t="s">
        <v>51</v>
      </c>
      <c r="AG495" t="s">
        <v>51</v>
      </c>
      <c r="AH495" t="s">
        <v>51</v>
      </c>
      <c r="AI495" t="s">
        <v>51</v>
      </c>
      <c r="AJ495" t="s">
        <v>51</v>
      </c>
      <c r="AK495" t="s">
        <v>51</v>
      </c>
      <c r="AL495" t="s">
        <v>51</v>
      </c>
      <c r="AM495" t="s">
        <v>51</v>
      </c>
      <c r="AN495" t="s">
        <v>51</v>
      </c>
      <c r="AO495" t="s">
        <v>51</v>
      </c>
      <c r="AP495" t="s">
        <v>51</v>
      </c>
      <c r="AQ495" t="s">
        <v>51</v>
      </c>
      <c r="AR495" t="s">
        <v>51</v>
      </c>
      <c r="AS495">
        <f t="shared" si="103"/>
        <v>4</v>
      </c>
      <c r="AT495">
        <f t="shared" si="104"/>
        <v>4</v>
      </c>
      <c r="AU495">
        <f t="shared" si="105"/>
        <v>4</v>
      </c>
      <c r="AV495">
        <f t="shared" si="106"/>
        <v>4</v>
      </c>
      <c r="AW495">
        <f t="shared" si="107"/>
        <v>4</v>
      </c>
      <c r="AX495">
        <f t="shared" si="108"/>
        <v>4</v>
      </c>
      <c r="AY495">
        <f t="shared" si="109"/>
        <v>4</v>
      </c>
      <c r="AZ495">
        <f t="shared" si="110"/>
        <v>4</v>
      </c>
      <c r="BA495">
        <f t="shared" si="111"/>
        <v>4</v>
      </c>
      <c r="BB495">
        <f t="shared" si="112"/>
        <v>9</v>
      </c>
      <c r="BC495">
        <f t="shared" si="113"/>
        <v>0</v>
      </c>
    </row>
    <row r="496" spans="1:55" hidden="1" x14ac:dyDescent="0.35">
      <c r="A496" t="s">
        <v>983</v>
      </c>
      <c r="B496" s="10" t="s">
        <v>984</v>
      </c>
      <c r="C496" t="s">
        <v>2128</v>
      </c>
      <c r="D496" t="s">
        <v>85</v>
      </c>
      <c r="E496">
        <v>263</v>
      </c>
      <c r="F496" t="s">
        <v>86</v>
      </c>
      <c r="G496">
        <v>14682</v>
      </c>
      <c r="H496">
        <v>263</v>
      </c>
      <c r="I496">
        <v>25</v>
      </c>
      <c r="J496" t="s">
        <v>51</v>
      </c>
      <c r="K496" t="s">
        <v>51</v>
      </c>
      <c r="L496" t="s">
        <v>51</v>
      </c>
      <c r="M496" t="s">
        <v>51</v>
      </c>
      <c r="N496" t="s">
        <v>51</v>
      </c>
      <c r="O496" t="s">
        <v>51</v>
      </c>
      <c r="P496" t="s">
        <v>51</v>
      </c>
      <c r="Q496" t="s">
        <v>51</v>
      </c>
      <c r="R496" t="s">
        <v>51</v>
      </c>
      <c r="S496" t="s">
        <v>51</v>
      </c>
      <c r="T496" t="s">
        <v>51</v>
      </c>
      <c r="U496" t="s">
        <v>51</v>
      </c>
      <c r="V496" t="s">
        <v>51</v>
      </c>
      <c r="W496" t="s">
        <v>51</v>
      </c>
      <c r="X496" t="s">
        <v>51</v>
      </c>
      <c r="Y496" t="s">
        <v>51</v>
      </c>
      <c r="Z496" t="s">
        <v>51</v>
      </c>
      <c r="AA496" t="s">
        <v>51</v>
      </c>
      <c r="AB496" t="s">
        <v>51</v>
      </c>
      <c r="AC496" t="s">
        <v>51</v>
      </c>
      <c r="AD496" t="s">
        <v>51</v>
      </c>
      <c r="AE496" t="s">
        <v>51</v>
      </c>
      <c r="AF496" t="s">
        <v>51</v>
      </c>
      <c r="AG496" t="s">
        <v>51</v>
      </c>
      <c r="AH496" t="s">
        <v>51</v>
      </c>
      <c r="AI496" t="s">
        <v>51</v>
      </c>
      <c r="AJ496" t="s">
        <v>51</v>
      </c>
      <c r="AK496" t="s">
        <v>51</v>
      </c>
      <c r="AL496" t="s">
        <v>51</v>
      </c>
      <c r="AM496" t="s">
        <v>51</v>
      </c>
      <c r="AN496" t="s">
        <v>51</v>
      </c>
      <c r="AO496" t="s">
        <v>51</v>
      </c>
      <c r="AP496" t="s">
        <v>51</v>
      </c>
      <c r="AQ496" t="s">
        <v>51</v>
      </c>
      <c r="AR496" t="s">
        <v>51</v>
      </c>
      <c r="AS496">
        <f t="shared" si="103"/>
        <v>4</v>
      </c>
      <c r="AT496">
        <f t="shared" si="104"/>
        <v>4</v>
      </c>
      <c r="AU496">
        <f t="shared" si="105"/>
        <v>4</v>
      </c>
      <c r="AV496">
        <f t="shared" si="106"/>
        <v>4</v>
      </c>
      <c r="AW496">
        <f t="shared" si="107"/>
        <v>4</v>
      </c>
      <c r="AX496">
        <f t="shared" si="108"/>
        <v>4</v>
      </c>
      <c r="AY496">
        <f t="shared" si="109"/>
        <v>4</v>
      </c>
      <c r="AZ496">
        <f t="shared" si="110"/>
        <v>4</v>
      </c>
      <c r="BA496">
        <f t="shared" si="111"/>
        <v>4</v>
      </c>
      <c r="BB496">
        <f t="shared" si="112"/>
        <v>9</v>
      </c>
      <c r="BC496">
        <f t="shared" si="113"/>
        <v>0</v>
      </c>
    </row>
    <row r="497" spans="1:55" hidden="1" x14ac:dyDescent="0.35">
      <c r="A497" t="s">
        <v>412</v>
      </c>
      <c r="B497" s="10" t="s">
        <v>413</v>
      </c>
      <c r="C497" t="s">
        <v>2129</v>
      </c>
      <c r="D497" t="s">
        <v>501</v>
      </c>
      <c r="E497">
        <v>1055</v>
      </c>
      <c r="F497" t="s">
        <v>86</v>
      </c>
      <c r="G497">
        <v>14683</v>
      </c>
      <c r="H497">
        <v>1055</v>
      </c>
      <c r="I497">
        <v>25</v>
      </c>
      <c r="J497" t="s">
        <v>51</v>
      </c>
      <c r="K497" t="s">
        <v>51</v>
      </c>
      <c r="L497" t="s">
        <v>51</v>
      </c>
      <c r="M497" t="s">
        <v>51</v>
      </c>
      <c r="N497" t="s">
        <v>51</v>
      </c>
      <c r="O497" t="s">
        <v>51</v>
      </c>
      <c r="P497" t="s">
        <v>51</v>
      </c>
      <c r="Q497" t="s">
        <v>51</v>
      </c>
      <c r="R497" t="s">
        <v>51</v>
      </c>
      <c r="S497" t="s">
        <v>51</v>
      </c>
      <c r="T497" t="s">
        <v>51</v>
      </c>
      <c r="U497" t="s">
        <v>51</v>
      </c>
      <c r="V497" t="s">
        <v>51</v>
      </c>
      <c r="W497" t="s">
        <v>51</v>
      </c>
      <c r="X497" t="s">
        <v>51</v>
      </c>
      <c r="Y497" t="s">
        <v>51</v>
      </c>
      <c r="Z497" t="s">
        <v>51</v>
      </c>
      <c r="AA497" t="s">
        <v>51</v>
      </c>
      <c r="AB497" t="s">
        <v>51</v>
      </c>
      <c r="AC497" t="s">
        <v>51</v>
      </c>
      <c r="AD497" t="s">
        <v>51</v>
      </c>
      <c r="AE497" t="s">
        <v>51</v>
      </c>
      <c r="AF497" t="s">
        <v>51</v>
      </c>
      <c r="AG497" t="s">
        <v>51</v>
      </c>
      <c r="AH497" t="s">
        <v>51</v>
      </c>
      <c r="AI497" t="s">
        <v>51</v>
      </c>
      <c r="AJ497" t="s">
        <v>51</v>
      </c>
      <c r="AK497" t="s">
        <v>51</v>
      </c>
      <c r="AL497" t="s">
        <v>51</v>
      </c>
      <c r="AM497" t="s">
        <v>51</v>
      </c>
      <c r="AN497" t="s">
        <v>51</v>
      </c>
      <c r="AO497" t="s">
        <v>51</v>
      </c>
      <c r="AP497" t="s">
        <v>51</v>
      </c>
      <c r="AQ497" t="s">
        <v>51</v>
      </c>
      <c r="AR497" t="s">
        <v>51</v>
      </c>
      <c r="AS497">
        <f t="shared" si="103"/>
        <v>4</v>
      </c>
      <c r="AT497">
        <f t="shared" si="104"/>
        <v>4</v>
      </c>
      <c r="AU497">
        <f t="shared" si="105"/>
        <v>4</v>
      </c>
      <c r="AV497">
        <f t="shared" si="106"/>
        <v>4</v>
      </c>
      <c r="AW497">
        <f t="shared" si="107"/>
        <v>4</v>
      </c>
      <c r="AX497">
        <f t="shared" si="108"/>
        <v>4</v>
      </c>
      <c r="AY497">
        <f t="shared" si="109"/>
        <v>4</v>
      </c>
      <c r="AZ497">
        <f t="shared" si="110"/>
        <v>4</v>
      </c>
      <c r="BA497">
        <f t="shared" si="111"/>
        <v>4</v>
      </c>
      <c r="BB497">
        <f t="shared" si="112"/>
        <v>9</v>
      </c>
      <c r="BC497">
        <f t="shared" si="113"/>
        <v>0</v>
      </c>
    </row>
    <row r="498" spans="1:55" hidden="1" x14ac:dyDescent="0.35">
      <c r="A498" t="s">
        <v>412</v>
      </c>
      <c r="B498" s="10" t="s">
        <v>413</v>
      </c>
      <c r="C498" t="s">
        <v>2130</v>
      </c>
      <c r="D498" t="s">
        <v>85</v>
      </c>
      <c r="E498">
        <v>2063</v>
      </c>
      <c r="F498" t="s">
        <v>86</v>
      </c>
      <c r="G498">
        <v>14684</v>
      </c>
      <c r="H498">
        <v>2063</v>
      </c>
      <c r="I498">
        <v>25</v>
      </c>
      <c r="J498" t="s">
        <v>51</v>
      </c>
      <c r="K498" t="s">
        <v>51</v>
      </c>
      <c r="L498" t="s">
        <v>51</v>
      </c>
      <c r="M498" t="s">
        <v>51</v>
      </c>
      <c r="N498" t="s">
        <v>51</v>
      </c>
      <c r="O498" t="s">
        <v>51</v>
      </c>
      <c r="P498" t="s">
        <v>51</v>
      </c>
      <c r="Q498" t="s">
        <v>51</v>
      </c>
      <c r="R498" t="s">
        <v>51</v>
      </c>
      <c r="S498" t="s">
        <v>51</v>
      </c>
      <c r="T498" t="s">
        <v>51</v>
      </c>
      <c r="U498" t="s">
        <v>51</v>
      </c>
      <c r="V498" t="s">
        <v>51</v>
      </c>
      <c r="W498" t="s">
        <v>51</v>
      </c>
      <c r="X498" t="s">
        <v>51</v>
      </c>
      <c r="Y498" t="s">
        <v>51</v>
      </c>
      <c r="Z498" t="s">
        <v>51</v>
      </c>
      <c r="AA498" t="s">
        <v>51</v>
      </c>
      <c r="AB498" t="s">
        <v>51</v>
      </c>
      <c r="AC498" t="s">
        <v>51</v>
      </c>
      <c r="AD498" t="s">
        <v>51</v>
      </c>
      <c r="AE498" t="s">
        <v>51</v>
      </c>
      <c r="AF498" t="s">
        <v>51</v>
      </c>
      <c r="AG498" t="s">
        <v>51</v>
      </c>
      <c r="AH498" t="s">
        <v>51</v>
      </c>
      <c r="AI498" t="s">
        <v>51</v>
      </c>
      <c r="AJ498" t="s">
        <v>51</v>
      </c>
      <c r="AK498" t="s">
        <v>51</v>
      </c>
      <c r="AL498" t="s">
        <v>51</v>
      </c>
      <c r="AM498" t="s">
        <v>51</v>
      </c>
      <c r="AN498" t="s">
        <v>51</v>
      </c>
      <c r="AO498" t="s">
        <v>51</v>
      </c>
      <c r="AP498" t="s">
        <v>51</v>
      </c>
      <c r="AQ498" t="s">
        <v>51</v>
      </c>
      <c r="AR498" t="s">
        <v>51</v>
      </c>
      <c r="AS498">
        <f t="shared" si="103"/>
        <v>4</v>
      </c>
      <c r="AT498">
        <f t="shared" si="104"/>
        <v>4</v>
      </c>
      <c r="AU498">
        <f t="shared" si="105"/>
        <v>4</v>
      </c>
      <c r="AV498">
        <f t="shared" si="106"/>
        <v>4</v>
      </c>
      <c r="AW498">
        <f t="shared" si="107"/>
        <v>4</v>
      </c>
      <c r="AX498">
        <f t="shared" si="108"/>
        <v>4</v>
      </c>
      <c r="AY498">
        <f t="shared" si="109"/>
        <v>4</v>
      </c>
      <c r="AZ498">
        <f t="shared" si="110"/>
        <v>4</v>
      </c>
      <c r="BA498">
        <f t="shared" si="111"/>
        <v>4</v>
      </c>
      <c r="BB498">
        <f t="shared" si="112"/>
        <v>9</v>
      </c>
      <c r="BC498">
        <f t="shared" si="113"/>
        <v>0</v>
      </c>
    </row>
    <row r="499" spans="1:55" hidden="1" x14ac:dyDescent="0.35">
      <c r="A499" t="s">
        <v>412</v>
      </c>
      <c r="B499" s="10" t="s">
        <v>413</v>
      </c>
      <c r="C499" t="s">
        <v>2131</v>
      </c>
      <c r="D499" t="s">
        <v>464</v>
      </c>
      <c r="E499">
        <v>748</v>
      </c>
      <c r="F499" t="s">
        <v>86</v>
      </c>
      <c r="G499">
        <v>14685</v>
      </c>
      <c r="H499">
        <v>748</v>
      </c>
      <c r="I499">
        <v>25</v>
      </c>
      <c r="J499" t="s">
        <v>51</v>
      </c>
      <c r="K499" t="s">
        <v>51</v>
      </c>
      <c r="L499" t="s">
        <v>51</v>
      </c>
      <c r="M499" t="s">
        <v>51</v>
      </c>
      <c r="N499" t="s">
        <v>51</v>
      </c>
      <c r="O499" t="s">
        <v>51</v>
      </c>
      <c r="P499" t="s">
        <v>51</v>
      </c>
      <c r="Q499" t="s">
        <v>51</v>
      </c>
      <c r="R499" t="s">
        <v>51</v>
      </c>
      <c r="S499" t="s">
        <v>51</v>
      </c>
      <c r="T499" t="s">
        <v>51</v>
      </c>
      <c r="U499" t="s">
        <v>51</v>
      </c>
      <c r="V499" t="s">
        <v>51</v>
      </c>
      <c r="W499" t="s">
        <v>51</v>
      </c>
      <c r="X499" t="s">
        <v>51</v>
      </c>
      <c r="Y499" t="s">
        <v>51</v>
      </c>
      <c r="Z499" t="s">
        <v>51</v>
      </c>
      <c r="AA499" t="s">
        <v>51</v>
      </c>
      <c r="AB499" t="s">
        <v>51</v>
      </c>
      <c r="AC499" t="s">
        <v>51</v>
      </c>
      <c r="AD499" t="s">
        <v>51</v>
      </c>
      <c r="AE499" t="s">
        <v>51</v>
      </c>
      <c r="AF499" t="s">
        <v>51</v>
      </c>
      <c r="AG499" t="s">
        <v>51</v>
      </c>
      <c r="AH499" t="s">
        <v>51</v>
      </c>
      <c r="AI499" t="s">
        <v>51</v>
      </c>
      <c r="AJ499" t="s">
        <v>51</v>
      </c>
      <c r="AK499" t="s">
        <v>51</v>
      </c>
      <c r="AL499" t="s">
        <v>51</v>
      </c>
      <c r="AM499" t="s">
        <v>51</v>
      </c>
      <c r="AN499" t="s">
        <v>51</v>
      </c>
      <c r="AO499" t="s">
        <v>51</v>
      </c>
      <c r="AP499" t="s">
        <v>51</v>
      </c>
      <c r="AQ499" t="s">
        <v>51</v>
      </c>
      <c r="AR499" t="s">
        <v>51</v>
      </c>
      <c r="AS499">
        <f t="shared" si="103"/>
        <v>4</v>
      </c>
      <c r="AT499">
        <f t="shared" si="104"/>
        <v>4</v>
      </c>
      <c r="AU499">
        <f t="shared" si="105"/>
        <v>4</v>
      </c>
      <c r="AV499">
        <f t="shared" si="106"/>
        <v>4</v>
      </c>
      <c r="AW499">
        <f t="shared" si="107"/>
        <v>4</v>
      </c>
      <c r="AX499">
        <f t="shared" si="108"/>
        <v>4</v>
      </c>
      <c r="AY499">
        <f t="shared" si="109"/>
        <v>4</v>
      </c>
      <c r="AZ499">
        <f t="shared" si="110"/>
        <v>4</v>
      </c>
      <c r="BA499">
        <f t="shared" si="111"/>
        <v>4</v>
      </c>
      <c r="BB499">
        <f t="shared" si="112"/>
        <v>9</v>
      </c>
      <c r="BC499">
        <f t="shared" si="113"/>
        <v>0</v>
      </c>
    </row>
    <row r="500" spans="1:55" hidden="1" x14ac:dyDescent="0.35">
      <c r="A500" t="s">
        <v>2079</v>
      </c>
      <c r="B500" s="10" t="s">
        <v>2080</v>
      </c>
      <c r="C500" t="s">
        <v>2132</v>
      </c>
      <c r="D500" t="s">
        <v>85</v>
      </c>
      <c r="E500">
        <v>444</v>
      </c>
      <c r="F500" t="s">
        <v>86</v>
      </c>
      <c r="G500">
        <v>14686</v>
      </c>
      <c r="H500">
        <v>444</v>
      </c>
      <c r="I500">
        <v>25</v>
      </c>
      <c r="J500" t="s">
        <v>51</v>
      </c>
      <c r="K500" t="s">
        <v>51</v>
      </c>
      <c r="L500" t="s">
        <v>51</v>
      </c>
      <c r="M500" t="s">
        <v>51</v>
      </c>
      <c r="N500" t="s">
        <v>51</v>
      </c>
      <c r="O500" t="s">
        <v>51</v>
      </c>
      <c r="P500" t="s">
        <v>51</v>
      </c>
      <c r="Q500" t="s">
        <v>51</v>
      </c>
      <c r="R500" t="s">
        <v>51</v>
      </c>
      <c r="S500" t="s">
        <v>51</v>
      </c>
      <c r="T500" t="s">
        <v>51</v>
      </c>
      <c r="U500" t="s">
        <v>51</v>
      </c>
      <c r="V500" t="s">
        <v>51</v>
      </c>
      <c r="W500" t="s">
        <v>51</v>
      </c>
      <c r="X500" t="s">
        <v>51</v>
      </c>
      <c r="Y500" t="s">
        <v>51</v>
      </c>
      <c r="Z500" t="s">
        <v>51</v>
      </c>
      <c r="AA500" t="s">
        <v>51</v>
      </c>
      <c r="AB500" t="s">
        <v>51</v>
      </c>
      <c r="AC500" t="s">
        <v>51</v>
      </c>
      <c r="AD500" t="s">
        <v>51</v>
      </c>
      <c r="AE500" t="s">
        <v>51</v>
      </c>
      <c r="AF500" t="s">
        <v>51</v>
      </c>
      <c r="AG500" t="s">
        <v>51</v>
      </c>
      <c r="AH500" t="s">
        <v>51</v>
      </c>
      <c r="AI500" t="s">
        <v>51</v>
      </c>
      <c r="AJ500" t="s">
        <v>51</v>
      </c>
      <c r="AK500" t="s">
        <v>51</v>
      </c>
      <c r="AL500" t="s">
        <v>51</v>
      </c>
      <c r="AM500" t="s">
        <v>51</v>
      </c>
      <c r="AN500" t="s">
        <v>51</v>
      </c>
      <c r="AO500" t="s">
        <v>51</v>
      </c>
      <c r="AP500" t="s">
        <v>51</v>
      </c>
      <c r="AQ500" t="s">
        <v>51</v>
      </c>
      <c r="AR500" t="s">
        <v>51</v>
      </c>
      <c r="AS500">
        <f t="shared" si="103"/>
        <v>4</v>
      </c>
      <c r="AT500">
        <f t="shared" si="104"/>
        <v>4</v>
      </c>
      <c r="AU500">
        <f t="shared" si="105"/>
        <v>4</v>
      </c>
      <c r="AV500">
        <f t="shared" si="106"/>
        <v>4</v>
      </c>
      <c r="AW500">
        <f t="shared" si="107"/>
        <v>4</v>
      </c>
      <c r="AX500">
        <f t="shared" si="108"/>
        <v>4</v>
      </c>
      <c r="AY500">
        <f t="shared" si="109"/>
        <v>4</v>
      </c>
      <c r="AZ500">
        <f t="shared" si="110"/>
        <v>4</v>
      </c>
      <c r="BA500">
        <f t="shared" si="111"/>
        <v>4</v>
      </c>
      <c r="BB500">
        <f t="shared" si="112"/>
        <v>9</v>
      </c>
      <c r="BC500">
        <f t="shared" si="113"/>
        <v>0</v>
      </c>
    </row>
    <row r="501" spans="1:55" hidden="1" x14ac:dyDescent="0.35">
      <c r="A501" t="s">
        <v>2079</v>
      </c>
      <c r="B501" s="10" t="s">
        <v>2080</v>
      </c>
      <c r="C501" t="s">
        <v>2133</v>
      </c>
      <c r="D501" t="s">
        <v>49</v>
      </c>
      <c r="E501">
        <v>441</v>
      </c>
      <c r="F501" t="s">
        <v>50</v>
      </c>
      <c r="G501">
        <v>14687</v>
      </c>
      <c r="H501">
        <v>441</v>
      </c>
      <c r="I501">
        <v>25</v>
      </c>
      <c r="J501" t="s">
        <v>51</v>
      </c>
      <c r="K501" t="s">
        <v>51</v>
      </c>
      <c r="L501" t="s">
        <v>51</v>
      </c>
      <c r="M501" t="s">
        <v>51</v>
      </c>
      <c r="N501" t="s">
        <v>51</v>
      </c>
      <c r="O501" t="s">
        <v>51</v>
      </c>
      <c r="P501" t="s">
        <v>51</v>
      </c>
      <c r="Q501" t="s">
        <v>51</v>
      </c>
      <c r="R501" t="s">
        <v>51</v>
      </c>
      <c r="S501" t="s">
        <v>51</v>
      </c>
      <c r="T501" t="s">
        <v>51</v>
      </c>
      <c r="U501" t="s">
        <v>51</v>
      </c>
      <c r="V501" t="s">
        <v>51</v>
      </c>
      <c r="W501" t="s">
        <v>51</v>
      </c>
      <c r="X501" t="s">
        <v>51</v>
      </c>
      <c r="Y501" t="s">
        <v>51</v>
      </c>
      <c r="Z501" t="s">
        <v>51</v>
      </c>
      <c r="AA501" t="s">
        <v>51</v>
      </c>
      <c r="AB501" t="s">
        <v>51</v>
      </c>
      <c r="AC501" t="s">
        <v>51</v>
      </c>
      <c r="AD501" t="s">
        <v>51</v>
      </c>
      <c r="AE501" t="s">
        <v>51</v>
      </c>
      <c r="AF501" t="s">
        <v>51</v>
      </c>
      <c r="AG501" t="s">
        <v>51</v>
      </c>
      <c r="AH501" t="s">
        <v>51</v>
      </c>
      <c r="AI501" t="s">
        <v>51</v>
      </c>
      <c r="AJ501" t="s">
        <v>51</v>
      </c>
      <c r="AK501" t="s">
        <v>51</v>
      </c>
      <c r="AL501" t="s">
        <v>51</v>
      </c>
      <c r="AM501" t="s">
        <v>51</v>
      </c>
      <c r="AN501" t="s">
        <v>51</v>
      </c>
      <c r="AO501" t="s">
        <v>51</v>
      </c>
      <c r="AP501" t="s">
        <v>51</v>
      </c>
      <c r="AQ501" t="s">
        <v>51</v>
      </c>
      <c r="AR501" t="s">
        <v>51</v>
      </c>
      <c r="AS501">
        <f t="shared" si="103"/>
        <v>4</v>
      </c>
      <c r="AT501">
        <f t="shared" si="104"/>
        <v>4</v>
      </c>
      <c r="AU501">
        <f t="shared" si="105"/>
        <v>4</v>
      </c>
      <c r="AV501">
        <f t="shared" si="106"/>
        <v>4</v>
      </c>
      <c r="AW501">
        <f t="shared" si="107"/>
        <v>4</v>
      </c>
      <c r="AX501">
        <f t="shared" si="108"/>
        <v>4</v>
      </c>
      <c r="AY501">
        <f t="shared" si="109"/>
        <v>4</v>
      </c>
      <c r="AZ501">
        <f t="shared" si="110"/>
        <v>4</v>
      </c>
      <c r="BA501">
        <f t="shared" si="111"/>
        <v>4</v>
      </c>
      <c r="BB501">
        <f t="shared" si="112"/>
        <v>9</v>
      </c>
      <c r="BC501">
        <f t="shared" si="113"/>
        <v>0</v>
      </c>
    </row>
    <row r="502" spans="1:55" hidden="1" x14ac:dyDescent="0.35">
      <c r="A502" t="s">
        <v>427</v>
      </c>
      <c r="B502" s="10" t="s">
        <v>428</v>
      </c>
      <c r="C502" t="s">
        <v>2134</v>
      </c>
      <c r="D502" t="s">
        <v>464</v>
      </c>
      <c r="E502">
        <v>630</v>
      </c>
      <c r="F502" t="s">
        <v>86</v>
      </c>
      <c r="G502">
        <v>14688</v>
      </c>
      <c r="H502">
        <v>630</v>
      </c>
      <c r="I502">
        <v>25</v>
      </c>
      <c r="J502" t="s">
        <v>51</v>
      </c>
      <c r="K502" t="s">
        <v>51</v>
      </c>
      <c r="L502" t="s">
        <v>51</v>
      </c>
      <c r="M502" t="s">
        <v>51</v>
      </c>
      <c r="N502" t="s">
        <v>51</v>
      </c>
      <c r="O502" t="s">
        <v>51</v>
      </c>
      <c r="P502" t="s">
        <v>51</v>
      </c>
      <c r="Q502" t="s">
        <v>51</v>
      </c>
      <c r="R502" t="s">
        <v>51</v>
      </c>
      <c r="S502" t="s">
        <v>51</v>
      </c>
      <c r="T502" t="s">
        <v>51</v>
      </c>
      <c r="U502" t="s">
        <v>51</v>
      </c>
      <c r="V502" t="s">
        <v>51</v>
      </c>
      <c r="W502" t="s">
        <v>51</v>
      </c>
      <c r="X502" t="s">
        <v>51</v>
      </c>
      <c r="Y502" t="s">
        <v>51</v>
      </c>
      <c r="Z502" t="s">
        <v>51</v>
      </c>
      <c r="AA502" t="s">
        <v>51</v>
      </c>
      <c r="AB502" t="s">
        <v>51</v>
      </c>
      <c r="AC502" t="s">
        <v>51</v>
      </c>
      <c r="AD502" t="s">
        <v>51</v>
      </c>
      <c r="AE502" t="s">
        <v>51</v>
      </c>
      <c r="AF502" t="s">
        <v>51</v>
      </c>
      <c r="AG502" t="s">
        <v>51</v>
      </c>
      <c r="AH502" t="s">
        <v>51</v>
      </c>
      <c r="AI502" t="s">
        <v>51</v>
      </c>
      <c r="AJ502" t="s">
        <v>51</v>
      </c>
      <c r="AK502" t="s">
        <v>51</v>
      </c>
      <c r="AL502" t="s">
        <v>51</v>
      </c>
      <c r="AM502" t="s">
        <v>51</v>
      </c>
      <c r="AN502" t="s">
        <v>51</v>
      </c>
      <c r="AO502" t="s">
        <v>51</v>
      </c>
      <c r="AP502" t="s">
        <v>51</v>
      </c>
      <c r="AQ502" t="s">
        <v>51</v>
      </c>
      <c r="AR502" t="s">
        <v>51</v>
      </c>
      <c r="AS502">
        <f t="shared" si="103"/>
        <v>4</v>
      </c>
      <c r="AT502">
        <f t="shared" si="104"/>
        <v>4</v>
      </c>
      <c r="AU502">
        <f t="shared" si="105"/>
        <v>4</v>
      </c>
      <c r="AV502">
        <f t="shared" si="106"/>
        <v>4</v>
      </c>
      <c r="AW502">
        <f t="shared" si="107"/>
        <v>4</v>
      </c>
      <c r="AX502">
        <f t="shared" si="108"/>
        <v>4</v>
      </c>
      <c r="AY502">
        <f t="shared" si="109"/>
        <v>4</v>
      </c>
      <c r="AZ502">
        <f t="shared" si="110"/>
        <v>4</v>
      </c>
      <c r="BA502">
        <f t="shared" si="111"/>
        <v>4</v>
      </c>
      <c r="BB502">
        <f t="shared" si="112"/>
        <v>9</v>
      </c>
      <c r="BC502">
        <f t="shared" si="113"/>
        <v>0</v>
      </c>
    </row>
    <row r="503" spans="1:55" hidden="1" x14ac:dyDescent="0.35">
      <c r="A503" t="s">
        <v>393</v>
      </c>
      <c r="B503" s="10" t="s">
        <v>394</v>
      </c>
      <c r="C503" t="s">
        <v>2135</v>
      </c>
      <c r="D503" t="s">
        <v>85</v>
      </c>
      <c r="E503">
        <v>383</v>
      </c>
      <c r="F503" t="s">
        <v>86</v>
      </c>
      <c r="G503">
        <v>14689</v>
      </c>
      <c r="H503">
        <v>383</v>
      </c>
      <c r="I503">
        <v>25</v>
      </c>
      <c r="J503" t="s">
        <v>51</v>
      </c>
      <c r="K503" t="s">
        <v>51</v>
      </c>
      <c r="L503" t="s">
        <v>51</v>
      </c>
      <c r="M503" t="s">
        <v>51</v>
      </c>
      <c r="N503" t="s">
        <v>51</v>
      </c>
      <c r="O503" t="s">
        <v>51</v>
      </c>
      <c r="P503" t="s">
        <v>51</v>
      </c>
      <c r="Q503" t="s">
        <v>51</v>
      </c>
      <c r="R503" t="s">
        <v>51</v>
      </c>
      <c r="S503" t="s">
        <v>51</v>
      </c>
      <c r="T503" t="s">
        <v>51</v>
      </c>
      <c r="U503" t="s">
        <v>51</v>
      </c>
      <c r="V503" t="s">
        <v>51</v>
      </c>
      <c r="W503" t="s">
        <v>51</v>
      </c>
      <c r="X503" t="s">
        <v>51</v>
      </c>
      <c r="Y503" t="s">
        <v>51</v>
      </c>
      <c r="Z503" t="s">
        <v>51</v>
      </c>
      <c r="AA503" t="s">
        <v>51</v>
      </c>
      <c r="AB503" t="s">
        <v>51</v>
      </c>
      <c r="AC503" t="s">
        <v>51</v>
      </c>
      <c r="AD503" t="s">
        <v>51</v>
      </c>
      <c r="AE503" t="s">
        <v>51</v>
      </c>
      <c r="AF503" t="s">
        <v>51</v>
      </c>
      <c r="AG503" t="s">
        <v>51</v>
      </c>
      <c r="AH503" t="s">
        <v>51</v>
      </c>
      <c r="AI503" t="s">
        <v>51</v>
      </c>
      <c r="AJ503" t="s">
        <v>51</v>
      </c>
      <c r="AK503" t="s">
        <v>51</v>
      </c>
      <c r="AL503" t="s">
        <v>51</v>
      </c>
      <c r="AM503" t="s">
        <v>51</v>
      </c>
      <c r="AN503" t="s">
        <v>51</v>
      </c>
      <c r="AO503" t="s">
        <v>51</v>
      </c>
      <c r="AP503" t="s">
        <v>51</v>
      </c>
      <c r="AQ503" t="s">
        <v>51</v>
      </c>
      <c r="AR503" t="s">
        <v>51</v>
      </c>
      <c r="AS503">
        <f t="shared" si="103"/>
        <v>4</v>
      </c>
      <c r="AT503">
        <f t="shared" si="104"/>
        <v>4</v>
      </c>
      <c r="AU503">
        <f t="shared" si="105"/>
        <v>4</v>
      </c>
      <c r="AV503">
        <f t="shared" si="106"/>
        <v>4</v>
      </c>
      <c r="AW503">
        <f t="shared" si="107"/>
        <v>4</v>
      </c>
      <c r="AX503">
        <f t="shared" si="108"/>
        <v>4</v>
      </c>
      <c r="AY503">
        <f t="shared" si="109"/>
        <v>4</v>
      </c>
      <c r="AZ503">
        <f t="shared" si="110"/>
        <v>4</v>
      </c>
      <c r="BA503">
        <f t="shared" si="111"/>
        <v>4</v>
      </c>
      <c r="BB503">
        <f t="shared" si="112"/>
        <v>9</v>
      </c>
      <c r="BC503">
        <f t="shared" si="113"/>
        <v>0</v>
      </c>
    </row>
    <row r="504" spans="1:55" hidden="1" x14ac:dyDescent="0.35">
      <c r="A504" t="s">
        <v>256</v>
      </c>
      <c r="B504" s="10" t="s">
        <v>257</v>
      </c>
      <c r="C504" t="s">
        <v>2136</v>
      </c>
      <c r="D504" t="s">
        <v>85</v>
      </c>
      <c r="E504">
        <v>586</v>
      </c>
      <c r="F504" t="s">
        <v>86</v>
      </c>
      <c r="G504">
        <v>14690</v>
      </c>
      <c r="H504">
        <v>586</v>
      </c>
      <c r="I504">
        <v>25</v>
      </c>
      <c r="J504" t="s">
        <v>51</v>
      </c>
      <c r="K504" t="s">
        <v>51</v>
      </c>
      <c r="L504" t="s">
        <v>51</v>
      </c>
      <c r="M504" t="s">
        <v>51</v>
      </c>
      <c r="N504" t="s">
        <v>51</v>
      </c>
      <c r="O504" t="s">
        <v>51</v>
      </c>
      <c r="P504" t="s">
        <v>51</v>
      </c>
      <c r="Q504" t="s">
        <v>51</v>
      </c>
      <c r="R504" t="s">
        <v>51</v>
      </c>
      <c r="S504" t="s">
        <v>51</v>
      </c>
      <c r="T504" t="s">
        <v>51</v>
      </c>
      <c r="U504" t="s">
        <v>51</v>
      </c>
      <c r="V504" t="s">
        <v>51</v>
      </c>
      <c r="W504" t="s">
        <v>51</v>
      </c>
      <c r="X504" t="s">
        <v>51</v>
      </c>
      <c r="Y504" t="s">
        <v>51</v>
      </c>
      <c r="Z504" t="s">
        <v>51</v>
      </c>
      <c r="AA504" t="s">
        <v>51</v>
      </c>
      <c r="AB504" t="s">
        <v>51</v>
      </c>
      <c r="AC504" t="s">
        <v>51</v>
      </c>
      <c r="AD504" t="s">
        <v>51</v>
      </c>
      <c r="AE504" t="s">
        <v>51</v>
      </c>
      <c r="AF504" t="s">
        <v>51</v>
      </c>
      <c r="AG504" t="s">
        <v>51</v>
      </c>
      <c r="AH504" t="s">
        <v>51</v>
      </c>
      <c r="AI504" t="s">
        <v>51</v>
      </c>
      <c r="AJ504" t="s">
        <v>51</v>
      </c>
      <c r="AK504" t="s">
        <v>51</v>
      </c>
      <c r="AL504" t="s">
        <v>51</v>
      </c>
      <c r="AM504" t="s">
        <v>51</v>
      </c>
      <c r="AN504" t="s">
        <v>51</v>
      </c>
      <c r="AO504" t="s">
        <v>51</v>
      </c>
      <c r="AP504" t="s">
        <v>51</v>
      </c>
      <c r="AQ504" t="s">
        <v>51</v>
      </c>
      <c r="AR504" t="s">
        <v>51</v>
      </c>
      <c r="AS504">
        <f t="shared" si="103"/>
        <v>4</v>
      </c>
      <c r="AT504">
        <f t="shared" si="104"/>
        <v>4</v>
      </c>
      <c r="AU504">
        <f t="shared" si="105"/>
        <v>4</v>
      </c>
      <c r="AV504">
        <f t="shared" si="106"/>
        <v>4</v>
      </c>
      <c r="AW504">
        <f t="shared" si="107"/>
        <v>4</v>
      </c>
      <c r="AX504">
        <f t="shared" si="108"/>
        <v>4</v>
      </c>
      <c r="AY504">
        <f t="shared" si="109"/>
        <v>4</v>
      </c>
      <c r="AZ504">
        <f t="shared" si="110"/>
        <v>4</v>
      </c>
      <c r="BA504">
        <f t="shared" si="111"/>
        <v>4</v>
      </c>
      <c r="BB504">
        <f t="shared" si="112"/>
        <v>9</v>
      </c>
      <c r="BC504">
        <f t="shared" si="113"/>
        <v>0</v>
      </c>
    </row>
    <row r="505" spans="1:55" hidden="1" x14ac:dyDescent="0.35">
      <c r="A505" t="s">
        <v>1433</v>
      </c>
      <c r="B505" s="10" t="s">
        <v>1434</v>
      </c>
      <c r="C505" t="s">
        <v>2137</v>
      </c>
      <c r="D505" t="s">
        <v>85</v>
      </c>
      <c r="E505">
        <v>907</v>
      </c>
      <c r="F505" t="s">
        <v>86</v>
      </c>
      <c r="G505">
        <v>14691</v>
      </c>
      <c r="H505">
        <v>907</v>
      </c>
      <c r="I505">
        <v>25</v>
      </c>
      <c r="J505" t="s">
        <v>51</v>
      </c>
      <c r="K505" t="s">
        <v>51</v>
      </c>
      <c r="L505" t="s">
        <v>51</v>
      </c>
      <c r="M505" t="s">
        <v>51</v>
      </c>
      <c r="N505" t="s">
        <v>51</v>
      </c>
      <c r="O505" t="s">
        <v>51</v>
      </c>
      <c r="P505" t="s">
        <v>51</v>
      </c>
      <c r="Q505" t="s">
        <v>51</v>
      </c>
      <c r="R505" t="s">
        <v>51</v>
      </c>
      <c r="S505" t="s">
        <v>51</v>
      </c>
      <c r="T505" t="s">
        <v>51</v>
      </c>
      <c r="U505" t="s">
        <v>51</v>
      </c>
      <c r="V505" t="s">
        <v>51</v>
      </c>
      <c r="W505" t="s">
        <v>51</v>
      </c>
      <c r="X505" t="s">
        <v>51</v>
      </c>
      <c r="Y505" t="s">
        <v>51</v>
      </c>
      <c r="Z505" t="s">
        <v>51</v>
      </c>
      <c r="AA505" t="s">
        <v>51</v>
      </c>
      <c r="AB505" t="s">
        <v>51</v>
      </c>
      <c r="AC505" t="s">
        <v>51</v>
      </c>
      <c r="AD505" t="s">
        <v>51</v>
      </c>
      <c r="AE505" t="s">
        <v>51</v>
      </c>
      <c r="AF505" t="s">
        <v>51</v>
      </c>
      <c r="AG505" t="s">
        <v>51</v>
      </c>
      <c r="AH505" t="s">
        <v>51</v>
      </c>
      <c r="AI505" t="s">
        <v>51</v>
      </c>
      <c r="AJ505" t="s">
        <v>51</v>
      </c>
      <c r="AK505" t="s">
        <v>51</v>
      </c>
      <c r="AL505" t="s">
        <v>51</v>
      </c>
      <c r="AM505" t="s">
        <v>51</v>
      </c>
      <c r="AN505" t="s">
        <v>51</v>
      </c>
      <c r="AO505" t="s">
        <v>51</v>
      </c>
      <c r="AP505" t="s">
        <v>51</v>
      </c>
      <c r="AQ505" t="s">
        <v>51</v>
      </c>
      <c r="AR505" t="s">
        <v>51</v>
      </c>
      <c r="AS505">
        <f t="shared" si="103"/>
        <v>4</v>
      </c>
      <c r="AT505">
        <f t="shared" si="104"/>
        <v>4</v>
      </c>
      <c r="AU505">
        <f t="shared" si="105"/>
        <v>4</v>
      </c>
      <c r="AV505">
        <f t="shared" si="106"/>
        <v>4</v>
      </c>
      <c r="AW505">
        <f t="shared" si="107"/>
        <v>4</v>
      </c>
      <c r="AX505">
        <f t="shared" si="108"/>
        <v>4</v>
      </c>
      <c r="AY505">
        <f t="shared" si="109"/>
        <v>4</v>
      </c>
      <c r="AZ505">
        <f t="shared" si="110"/>
        <v>4</v>
      </c>
      <c r="BA505">
        <f t="shared" si="111"/>
        <v>4</v>
      </c>
      <c r="BB505">
        <f t="shared" si="112"/>
        <v>9</v>
      </c>
      <c r="BC505">
        <f t="shared" si="113"/>
        <v>0</v>
      </c>
    </row>
    <row r="506" spans="1:55" hidden="1" x14ac:dyDescent="0.35">
      <c r="A506" t="s">
        <v>436</v>
      </c>
      <c r="B506" s="10" t="s">
        <v>437</v>
      </c>
      <c r="C506" t="s">
        <v>2138</v>
      </c>
      <c r="D506" t="s">
        <v>501</v>
      </c>
      <c r="E506">
        <v>916</v>
      </c>
      <c r="F506" t="s">
        <v>86</v>
      </c>
      <c r="G506">
        <v>14692</v>
      </c>
      <c r="H506">
        <v>916</v>
      </c>
      <c r="I506">
        <v>25</v>
      </c>
      <c r="J506" t="s">
        <v>51</v>
      </c>
      <c r="K506" t="s">
        <v>51</v>
      </c>
      <c r="L506" t="s">
        <v>51</v>
      </c>
      <c r="M506" t="s">
        <v>51</v>
      </c>
      <c r="N506" t="s">
        <v>51</v>
      </c>
      <c r="O506" t="s">
        <v>51</v>
      </c>
      <c r="P506" t="s">
        <v>51</v>
      </c>
      <c r="Q506" t="s">
        <v>51</v>
      </c>
      <c r="R506" t="s">
        <v>51</v>
      </c>
      <c r="S506" t="s">
        <v>51</v>
      </c>
      <c r="T506" t="s">
        <v>51</v>
      </c>
      <c r="U506" t="s">
        <v>51</v>
      </c>
      <c r="V506" t="s">
        <v>51</v>
      </c>
      <c r="W506" t="s">
        <v>51</v>
      </c>
      <c r="X506" t="s">
        <v>51</v>
      </c>
      <c r="Y506" t="s">
        <v>51</v>
      </c>
      <c r="Z506" t="s">
        <v>51</v>
      </c>
      <c r="AA506" t="s">
        <v>51</v>
      </c>
      <c r="AB506" t="s">
        <v>51</v>
      </c>
      <c r="AC506" t="s">
        <v>51</v>
      </c>
      <c r="AD506" t="s">
        <v>51</v>
      </c>
      <c r="AE506" t="s">
        <v>51</v>
      </c>
      <c r="AF506" t="s">
        <v>51</v>
      </c>
      <c r="AG506" t="s">
        <v>51</v>
      </c>
      <c r="AH506" t="s">
        <v>51</v>
      </c>
      <c r="AI506" t="s">
        <v>51</v>
      </c>
      <c r="AJ506" t="s">
        <v>51</v>
      </c>
      <c r="AK506" t="s">
        <v>51</v>
      </c>
      <c r="AL506" t="s">
        <v>51</v>
      </c>
      <c r="AM506" t="s">
        <v>51</v>
      </c>
      <c r="AN506" t="s">
        <v>51</v>
      </c>
      <c r="AO506" t="s">
        <v>51</v>
      </c>
      <c r="AP506" t="s">
        <v>51</v>
      </c>
      <c r="AQ506" t="s">
        <v>51</v>
      </c>
      <c r="AR506" t="s">
        <v>51</v>
      </c>
      <c r="AS506">
        <f t="shared" si="103"/>
        <v>4</v>
      </c>
      <c r="AT506">
        <f t="shared" si="104"/>
        <v>4</v>
      </c>
      <c r="AU506">
        <f t="shared" si="105"/>
        <v>4</v>
      </c>
      <c r="AV506">
        <f t="shared" si="106"/>
        <v>4</v>
      </c>
      <c r="AW506">
        <f t="shared" si="107"/>
        <v>4</v>
      </c>
      <c r="AX506">
        <f t="shared" si="108"/>
        <v>4</v>
      </c>
      <c r="AY506">
        <f t="shared" si="109"/>
        <v>4</v>
      </c>
      <c r="AZ506">
        <f t="shared" si="110"/>
        <v>4</v>
      </c>
      <c r="BA506">
        <f t="shared" si="111"/>
        <v>4</v>
      </c>
      <c r="BB506">
        <f t="shared" si="112"/>
        <v>9</v>
      </c>
      <c r="BC506">
        <f t="shared" si="113"/>
        <v>0</v>
      </c>
    </row>
    <row r="507" spans="1:55" hidden="1" x14ac:dyDescent="0.35">
      <c r="A507" t="s">
        <v>436</v>
      </c>
      <c r="B507" s="10" t="s">
        <v>437</v>
      </c>
      <c r="C507" t="s">
        <v>2139</v>
      </c>
      <c r="D507" t="s">
        <v>464</v>
      </c>
      <c r="E507">
        <v>919</v>
      </c>
      <c r="F507" t="s">
        <v>86</v>
      </c>
      <c r="G507">
        <v>14693</v>
      </c>
      <c r="H507">
        <v>919</v>
      </c>
      <c r="I507">
        <v>25</v>
      </c>
      <c r="J507" t="s">
        <v>51</v>
      </c>
      <c r="K507" t="s">
        <v>51</v>
      </c>
      <c r="L507" t="s">
        <v>51</v>
      </c>
      <c r="M507" t="s">
        <v>51</v>
      </c>
      <c r="N507" t="s">
        <v>51</v>
      </c>
      <c r="O507" t="s">
        <v>51</v>
      </c>
      <c r="P507" t="s">
        <v>51</v>
      </c>
      <c r="Q507" t="s">
        <v>51</v>
      </c>
      <c r="R507" t="s">
        <v>51</v>
      </c>
      <c r="S507" t="s">
        <v>51</v>
      </c>
      <c r="T507" t="s">
        <v>51</v>
      </c>
      <c r="U507" t="s">
        <v>51</v>
      </c>
      <c r="V507" t="s">
        <v>51</v>
      </c>
      <c r="W507" t="s">
        <v>51</v>
      </c>
      <c r="X507" t="s">
        <v>51</v>
      </c>
      <c r="Y507" t="s">
        <v>51</v>
      </c>
      <c r="Z507" t="s">
        <v>51</v>
      </c>
      <c r="AA507" t="s">
        <v>51</v>
      </c>
      <c r="AB507" t="s">
        <v>51</v>
      </c>
      <c r="AC507" t="s">
        <v>51</v>
      </c>
      <c r="AD507" t="s">
        <v>51</v>
      </c>
      <c r="AE507" t="s">
        <v>51</v>
      </c>
      <c r="AF507" t="s">
        <v>51</v>
      </c>
      <c r="AG507" t="s">
        <v>51</v>
      </c>
      <c r="AH507" t="s">
        <v>51</v>
      </c>
      <c r="AI507" t="s">
        <v>51</v>
      </c>
      <c r="AJ507" t="s">
        <v>51</v>
      </c>
      <c r="AK507" t="s">
        <v>51</v>
      </c>
      <c r="AL507" t="s">
        <v>51</v>
      </c>
      <c r="AM507" t="s">
        <v>51</v>
      </c>
      <c r="AN507" t="s">
        <v>51</v>
      </c>
      <c r="AO507" t="s">
        <v>51</v>
      </c>
      <c r="AP507" t="s">
        <v>51</v>
      </c>
      <c r="AQ507" t="s">
        <v>51</v>
      </c>
      <c r="AR507" t="s">
        <v>51</v>
      </c>
      <c r="AS507">
        <f t="shared" si="103"/>
        <v>4</v>
      </c>
      <c r="AT507">
        <f t="shared" si="104"/>
        <v>4</v>
      </c>
      <c r="AU507">
        <f t="shared" si="105"/>
        <v>4</v>
      </c>
      <c r="AV507">
        <f t="shared" si="106"/>
        <v>4</v>
      </c>
      <c r="AW507">
        <f t="shared" si="107"/>
        <v>4</v>
      </c>
      <c r="AX507">
        <f t="shared" si="108"/>
        <v>4</v>
      </c>
      <c r="AY507">
        <f t="shared" si="109"/>
        <v>4</v>
      </c>
      <c r="AZ507">
        <f t="shared" si="110"/>
        <v>4</v>
      </c>
      <c r="BA507">
        <f t="shared" si="111"/>
        <v>4</v>
      </c>
      <c r="BB507">
        <f t="shared" si="112"/>
        <v>9</v>
      </c>
      <c r="BC507">
        <f t="shared" si="113"/>
        <v>0</v>
      </c>
    </row>
    <row r="508" spans="1:55" hidden="1" x14ac:dyDescent="0.35">
      <c r="A508" t="s">
        <v>436</v>
      </c>
      <c r="B508" s="10" t="s">
        <v>437</v>
      </c>
      <c r="C508" t="s">
        <v>2140</v>
      </c>
      <c r="D508" t="s">
        <v>85</v>
      </c>
      <c r="E508">
        <v>333</v>
      </c>
      <c r="F508" t="s">
        <v>90</v>
      </c>
      <c r="G508">
        <v>14694</v>
      </c>
      <c r="H508">
        <v>333</v>
      </c>
      <c r="I508">
        <v>25</v>
      </c>
      <c r="J508" t="s">
        <v>51</v>
      </c>
      <c r="K508" t="s">
        <v>51</v>
      </c>
      <c r="L508" t="s">
        <v>51</v>
      </c>
      <c r="M508" t="s">
        <v>51</v>
      </c>
      <c r="N508" t="s">
        <v>51</v>
      </c>
      <c r="O508" t="s">
        <v>51</v>
      </c>
      <c r="P508" t="s">
        <v>51</v>
      </c>
      <c r="Q508" t="s">
        <v>51</v>
      </c>
      <c r="R508" t="s">
        <v>51</v>
      </c>
      <c r="S508" t="s">
        <v>51</v>
      </c>
      <c r="T508" t="s">
        <v>51</v>
      </c>
      <c r="U508" t="s">
        <v>51</v>
      </c>
      <c r="V508" t="s">
        <v>51</v>
      </c>
      <c r="W508" t="s">
        <v>51</v>
      </c>
      <c r="X508" t="s">
        <v>51</v>
      </c>
      <c r="Y508" t="s">
        <v>51</v>
      </c>
      <c r="Z508" t="s">
        <v>51</v>
      </c>
      <c r="AA508" t="s">
        <v>51</v>
      </c>
      <c r="AB508" t="s">
        <v>51</v>
      </c>
      <c r="AC508" t="s">
        <v>51</v>
      </c>
      <c r="AD508" t="s">
        <v>51</v>
      </c>
      <c r="AE508" t="s">
        <v>51</v>
      </c>
      <c r="AF508" t="s">
        <v>51</v>
      </c>
      <c r="AG508" t="s">
        <v>51</v>
      </c>
      <c r="AH508" t="s">
        <v>51</v>
      </c>
      <c r="AI508" t="s">
        <v>51</v>
      </c>
      <c r="AJ508" t="s">
        <v>51</v>
      </c>
      <c r="AK508" t="s">
        <v>51</v>
      </c>
      <c r="AL508" t="s">
        <v>51</v>
      </c>
      <c r="AM508" t="s">
        <v>51</v>
      </c>
      <c r="AN508" t="s">
        <v>51</v>
      </c>
      <c r="AO508" t="s">
        <v>51</v>
      </c>
      <c r="AP508">
        <v>4</v>
      </c>
      <c r="AQ508" t="s">
        <v>51</v>
      </c>
      <c r="AR508" t="s">
        <v>51</v>
      </c>
      <c r="AS508">
        <f t="shared" si="103"/>
        <v>4</v>
      </c>
      <c r="AT508">
        <f t="shared" si="104"/>
        <v>4</v>
      </c>
      <c r="AU508">
        <f t="shared" si="105"/>
        <v>4</v>
      </c>
      <c r="AV508">
        <f t="shared" si="106"/>
        <v>4</v>
      </c>
      <c r="AW508">
        <f t="shared" si="107"/>
        <v>4</v>
      </c>
      <c r="AX508">
        <f t="shared" si="108"/>
        <v>4</v>
      </c>
      <c r="AY508">
        <f t="shared" si="109"/>
        <v>4</v>
      </c>
      <c r="AZ508">
        <f t="shared" si="110"/>
        <v>4</v>
      </c>
      <c r="BA508">
        <f t="shared" si="111"/>
        <v>4</v>
      </c>
      <c r="BB508">
        <f t="shared" si="112"/>
        <v>9</v>
      </c>
      <c r="BC508">
        <f t="shared" si="113"/>
        <v>0</v>
      </c>
    </row>
    <row r="509" spans="1:55" hidden="1" x14ac:dyDescent="0.35">
      <c r="A509" t="s">
        <v>644</v>
      </c>
      <c r="B509" s="10" t="s">
        <v>645</v>
      </c>
      <c r="C509" t="s">
        <v>2141</v>
      </c>
      <c r="D509" t="s">
        <v>501</v>
      </c>
      <c r="E509">
        <v>737</v>
      </c>
      <c r="F509" t="s">
        <v>502</v>
      </c>
      <c r="G509">
        <v>14695</v>
      </c>
      <c r="H509">
        <v>737</v>
      </c>
      <c r="I509">
        <v>25</v>
      </c>
      <c r="J509" t="s">
        <v>51</v>
      </c>
      <c r="K509" t="s">
        <v>51</v>
      </c>
      <c r="L509" t="s">
        <v>51</v>
      </c>
      <c r="M509" t="s">
        <v>51</v>
      </c>
      <c r="N509" t="s">
        <v>51</v>
      </c>
      <c r="O509" t="s">
        <v>51</v>
      </c>
      <c r="P509" t="s">
        <v>51</v>
      </c>
      <c r="Q509" t="s">
        <v>51</v>
      </c>
      <c r="R509" t="s">
        <v>51</v>
      </c>
      <c r="S509" t="s">
        <v>51</v>
      </c>
      <c r="T509" t="s">
        <v>51</v>
      </c>
      <c r="U509" t="s">
        <v>51</v>
      </c>
      <c r="V509" t="s">
        <v>51</v>
      </c>
      <c r="W509" t="s">
        <v>51</v>
      </c>
      <c r="X509" t="s">
        <v>51</v>
      </c>
      <c r="Y509" t="s">
        <v>51</v>
      </c>
      <c r="Z509" t="s">
        <v>51</v>
      </c>
      <c r="AA509" t="s">
        <v>51</v>
      </c>
      <c r="AB509" t="s">
        <v>51</v>
      </c>
      <c r="AC509" t="s">
        <v>51</v>
      </c>
      <c r="AD509" t="s">
        <v>51</v>
      </c>
      <c r="AE509" t="s">
        <v>51</v>
      </c>
      <c r="AF509" t="s">
        <v>51</v>
      </c>
      <c r="AG509" t="s">
        <v>51</v>
      </c>
      <c r="AH509" t="s">
        <v>51</v>
      </c>
      <c r="AI509" t="s">
        <v>51</v>
      </c>
      <c r="AJ509" t="s">
        <v>51</v>
      </c>
      <c r="AK509" t="s">
        <v>51</v>
      </c>
      <c r="AL509" t="s">
        <v>51</v>
      </c>
      <c r="AM509" t="s">
        <v>51</v>
      </c>
      <c r="AN509" t="s">
        <v>51</v>
      </c>
      <c r="AO509" t="s">
        <v>51</v>
      </c>
      <c r="AP509" t="s">
        <v>51</v>
      </c>
      <c r="AQ509" t="s">
        <v>51</v>
      </c>
      <c r="AR509" t="s">
        <v>51</v>
      </c>
      <c r="AS509">
        <f t="shared" si="103"/>
        <v>4</v>
      </c>
      <c r="AT509">
        <f t="shared" si="104"/>
        <v>4</v>
      </c>
      <c r="AU509">
        <f t="shared" si="105"/>
        <v>4</v>
      </c>
      <c r="AV509">
        <f t="shared" si="106"/>
        <v>4</v>
      </c>
      <c r="AW509">
        <f t="shared" si="107"/>
        <v>4</v>
      </c>
      <c r="AX509">
        <f t="shared" si="108"/>
        <v>4</v>
      </c>
      <c r="AY509">
        <f t="shared" si="109"/>
        <v>4</v>
      </c>
      <c r="AZ509">
        <f t="shared" si="110"/>
        <v>4</v>
      </c>
      <c r="BA509">
        <f t="shared" si="111"/>
        <v>4</v>
      </c>
      <c r="BB509">
        <f t="shared" si="112"/>
        <v>9</v>
      </c>
      <c r="BC509">
        <f t="shared" si="113"/>
        <v>0</v>
      </c>
    </row>
    <row r="510" spans="1:55" hidden="1" x14ac:dyDescent="0.35">
      <c r="A510" t="s">
        <v>436</v>
      </c>
      <c r="B510" s="10" t="s">
        <v>437</v>
      </c>
      <c r="C510" t="s">
        <v>2142</v>
      </c>
      <c r="D510" t="s">
        <v>501</v>
      </c>
      <c r="E510">
        <v>925</v>
      </c>
      <c r="F510" t="s">
        <v>502</v>
      </c>
      <c r="G510">
        <v>14696</v>
      </c>
      <c r="H510">
        <v>925</v>
      </c>
      <c r="I510">
        <v>25</v>
      </c>
      <c r="J510" t="s">
        <v>51</v>
      </c>
      <c r="K510" t="s">
        <v>51</v>
      </c>
      <c r="L510" t="s">
        <v>51</v>
      </c>
      <c r="M510" t="s">
        <v>51</v>
      </c>
      <c r="N510" t="s">
        <v>51</v>
      </c>
      <c r="O510" t="s">
        <v>51</v>
      </c>
      <c r="P510" t="s">
        <v>51</v>
      </c>
      <c r="Q510" t="s">
        <v>51</v>
      </c>
      <c r="R510" t="s">
        <v>51</v>
      </c>
      <c r="S510" t="s">
        <v>51</v>
      </c>
      <c r="T510" t="s">
        <v>51</v>
      </c>
      <c r="U510" t="s">
        <v>51</v>
      </c>
      <c r="V510" t="s">
        <v>51</v>
      </c>
      <c r="W510" t="s">
        <v>51</v>
      </c>
      <c r="X510" t="s">
        <v>51</v>
      </c>
      <c r="Y510" t="s">
        <v>51</v>
      </c>
      <c r="Z510" t="s">
        <v>51</v>
      </c>
      <c r="AA510" t="s">
        <v>51</v>
      </c>
      <c r="AB510" t="s">
        <v>51</v>
      </c>
      <c r="AC510" t="s">
        <v>51</v>
      </c>
      <c r="AD510" t="s">
        <v>51</v>
      </c>
      <c r="AE510" t="s">
        <v>51</v>
      </c>
      <c r="AF510" t="s">
        <v>51</v>
      </c>
      <c r="AG510" t="s">
        <v>51</v>
      </c>
      <c r="AH510" t="s">
        <v>51</v>
      </c>
      <c r="AI510" t="s">
        <v>51</v>
      </c>
      <c r="AJ510" t="s">
        <v>51</v>
      </c>
      <c r="AK510" t="s">
        <v>51</v>
      </c>
      <c r="AL510" t="s">
        <v>51</v>
      </c>
      <c r="AM510" t="s">
        <v>51</v>
      </c>
      <c r="AN510" t="s">
        <v>51</v>
      </c>
      <c r="AO510" t="s">
        <v>51</v>
      </c>
      <c r="AP510" t="s">
        <v>51</v>
      </c>
      <c r="AQ510" t="s">
        <v>51</v>
      </c>
      <c r="AR510" t="s">
        <v>51</v>
      </c>
      <c r="AS510">
        <f t="shared" si="103"/>
        <v>4</v>
      </c>
      <c r="AT510">
        <f t="shared" si="104"/>
        <v>4</v>
      </c>
      <c r="AU510">
        <f t="shared" si="105"/>
        <v>4</v>
      </c>
      <c r="AV510">
        <f t="shared" si="106"/>
        <v>4</v>
      </c>
      <c r="AW510">
        <f t="shared" si="107"/>
        <v>4</v>
      </c>
      <c r="AX510">
        <f t="shared" si="108"/>
        <v>4</v>
      </c>
      <c r="AY510">
        <f t="shared" si="109"/>
        <v>4</v>
      </c>
      <c r="AZ510">
        <f t="shared" si="110"/>
        <v>4</v>
      </c>
      <c r="BA510">
        <f t="shared" si="111"/>
        <v>4</v>
      </c>
      <c r="BB510">
        <f t="shared" si="112"/>
        <v>9</v>
      </c>
      <c r="BC510">
        <f t="shared" si="113"/>
        <v>0</v>
      </c>
    </row>
    <row r="511" spans="1:55" hidden="1" x14ac:dyDescent="0.35">
      <c r="A511" t="s">
        <v>436</v>
      </c>
      <c r="B511" s="10" t="s">
        <v>437</v>
      </c>
      <c r="C511" t="s">
        <v>2143</v>
      </c>
      <c r="D511" t="s">
        <v>501</v>
      </c>
      <c r="E511">
        <v>920</v>
      </c>
      <c r="F511" t="s">
        <v>86</v>
      </c>
      <c r="G511">
        <v>14697</v>
      </c>
      <c r="H511">
        <v>920</v>
      </c>
      <c r="I511">
        <v>25</v>
      </c>
      <c r="J511" t="s">
        <v>51</v>
      </c>
      <c r="K511" t="s">
        <v>51</v>
      </c>
      <c r="L511" t="s">
        <v>51</v>
      </c>
      <c r="M511" t="s">
        <v>51</v>
      </c>
      <c r="N511" t="s">
        <v>51</v>
      </c>
      <c r="O511" t="s">
        <v>51</v>
      </c>
      <c r="P511" t="s">
        <v>51</v>
      </c>
      <c r="Q511" t="s">
        <v>51</v>
      </c>
      <c r="R511" t="s">
        <v>51</v>
      </c>
      <c r="S511" t="s">
        <v>51</v>
      </c>
      <c r="T511" t="s">
        <v>51</v>
      </c>
      <c r="U511" t="s">
        <v>51</v>
      </c>
      <c r="V511" t="s">
        <v>51</v>
      </c>
      <c r="W511" t="s">
        <v>51</v>
      </c>
      <c r="X511" t="s">
        <v>51</v>
      </c>
      <c r="Y511" t="s">
        <v>51</v>
      </c>
      <c r="Z511" t="s">
        <v>51</v>
      </c>
      <c r="AA511" t="s">
        <v>51</v>
      </c>
      <c r="AB511" t="s">
        <v>51</v>
      </c>
      <c r="AC511" t="s">
        <v>51</v>
      </c>
      <c r="AD511" t="s">
        <v>51</v>
      </c>
      <c r="AE511" t="s">
        <v>51</v>
      </c>
      <c r="AF511" t="s">
        <v>51</v>
      </c>
      <c r="AG511" t="s">
        <v>51</v>
      </c>
      <c r="AH511" t="s">
        <v>51</v>
      </c>
      <c r="AI511" t="s">
        <v>51</v>
      </c>
      <c r="AJ511" t="s">
        <v>51</v>
      </c>
      <c r="AK511" t="s">
        <v>51</v>
      </c>
      <c r="AL511" t="s">
        <v>51</v>
      </c>
      <c r="AM511" t="s">
        <v>51</v>
      </c>
      <c r="AN511" t="s">
        <v>51</v>
      </c>
      <c r="AO511" t="s">
        <v>51</v>
      </c>
      <c r="AP511" t="s">
        <v>51</v>
      </c>
      <c r="AQ511" t="s">
        <v>51</v>
      </c>
      <c r="AR511" t="s">
        <v>51</v>
      </c>
      <c r="AS511">
        <f t="shared" si="103"/>
        <v>4</v>
      </c>
      <c r="AT511">
        <f t="shared" si="104"/>
        <v>4</v>
      </c>
      <c r="AU511">
        <f t="shared" si="105"/>
        <v>4</v>
      </c>
      <c r="AV511">
        <f t="shared" si="106"/>
        <v>4</v>
      </c>
      <c r="AW511">
        <f t="shared" si="107"/>
        <v>4</v>
      </c>
      <c r="AX511">
        <f t="shared" si="108"/>
        <v>4</v>
      </c>
      <c r="AY511">
        <f t="shared" si="109"/>
        <v>4</v>
      </c>
      <c r="AZ511">
        <f t="shared" si="110"/>
        <v>4</v>
      </c>
      <c r="BA511">
        <f t="shared" si="111"/>
        <v>4</v>
      </c>
      <c r="BB511">
        <f t="shared" si="112"/>
        <v>9</v>
      </c>
      <c r="BC511">
        <f t="shared" si="113"/>
        <v>0</v>
      </c>
    </row>
    <row r="512" spans="1:55" hidden="1" x14ac:dyDescent="0.35">
      <c r="A512" t="s">
        <v>1595</v>
      </c>
      <c r="B512" s="10" t="s">
        <v>1596</v>
      </c>
      <c r="C512" t="s">
        <v>2144</v>
      </c>
      <c r="D512" t="s">
        <v>85</v>
      </c>
      <c r="E512">
        <v>428</v>
      </c>
      <c r="F512" t="s">
        <v>86</v>
      </c>
      <c r="G512">
        <v>14698</v>
      </c>
      <c r="H512">
        <v>428</v>
      </c>
      <c r="I512">
        <v>25</v>
      </c>
      <c r="J512" t="s">
        <v>51</v>
      </c>
      <c r="K512" t="s">
        <v>51</v>
      </c>
      <c r="L512" t="s">
        <v>51</v>
      </c>
      <c r="M512" t="s">
        <v>51</v>
      </c>
      <c r="N512" t="s">
        <v>51</v>
      </c>
      <c r="O512" t="s">
        <v>51</v>
      </c>
      <c r="P512" t="s">
        <v>51</v>
      </c>
      <c r="Q512" t="s">
        <v>51</v>
      </c>
      <c r="R512" t="s">
        <v>51</v>
      </c>
      <c r="S512" t="s">
        <v>51</v>
      </c>
      <c r="T512" t="s">
        <v>51</v>
      </c>
      <c r="U512" t="s">
        <v>51</v>
      </c>
      <c r="V512" t="s">
        <v>51</v>
      </c>
      <c r="W512" t="s">
        <v>51</v>
      </c>
      <c r="X512" t="s">
        <v>51</v>
      </c>
      <c r="Y512" t="s">
        <v>51</v>
      </c>
      <c r="Z512" t="s">
        <v>51</v>
      </c>
      <c r="AA512" t="s">
        <v>51</v>
      </c>
      <c r="AB512" t="s">
        <v>51</v>
      </c>
      <c r="AC512" t="s">
        <v>51</v>
      </c>
      <c r="AD512" t="s">
        <v>51</v>
      </c>
      <c r="AE512" t="s">
        <v>51</v>
      </c>
      <c r="AF512" t="s">
        <v>51</v>
      </c>
      <c r="AG512" t="s">
        <v>51</v>
      </c>
      <c r="AH512" t="s">
        <v>51</v>
      </c>
      <c r="AI512" t="s">
        <v>51</v>
      </c>
      <c r="AJ512" t="s">
        <v>51</v>
      </c>
      <c r="AK512" t="s">
        <v>51</v>
      </c>
      <c r="AL512" t="s">
        <v>51</v>
      </c>
      <c r="AM512" t="s">
        <v>51</v>
      </c>
      <c r="AN512" t="s">
        <v>51</v>
      </c>
      <c r="AO512" t="s">
        <v>51</v>
      </c>
      <c r="AP512" t="s">
        <v>51</v>
      </c>
      <c r="AQ512" t="s">
        <v>51</v>
      </c>
      <c r="AR512" t="s">
        <v>51</v>
      </c>
      <c r="AS512">
        <f t="shared" si="103"/>
        <v>4</v>
      </c>
      <c r="AT512">
        <f t="shared" si="104"/>
        <v>4</v>
      </c>
      <c r="AU512">
        <f t="shared" si="105"/>
        <v>4</v>
      </c>
      <c r="AV512">
        <f t="shared" si="106"/>
        <v>4</v>
      </c>
      <c r="AW512">
        <f t="shared" si="107"/>
        <v>4</v>
      </c>
      <c r="AX512">
        <f t="shared" si="108"/>
        <v>4</v>
      </c>
      <c r="AY512">
        <f t="shared" si="109"/>
        <v>4</v>
      </c>
      <c r="AZ512">
        <f t="shared" si="110"/>
        <v>4</v>
      </c>
      <c r="BA512">
        <f t="shared" si="111"/>
        <v>4</v>
      </c>
      <c r="BB512">
        <f t="shared" si="112"/>
        <v>9</v>
      </c>
      <c r="BC512">
        <f t="shared" si="113"/>
        <v>0</v>
      </c>
    </row>
    <row r="513" spans="1:55" hidden="1" x14ac:dyDescent="0.35">
      <c r="A513" t="s">
        <v>1595</v>
      </c>
      <c r="B513" s="10" t="s">
        <v>1596</v>
      </c>
      <c r="C513" t="s">
        <v>2145</v>
      </c>
      <c r="D513" t="s">
        <v>464</v>
      </c>
      <c r="E513">
        <v>965</v>
      </c>
      <c r="F513" t="s">
        <v>86</v>
      </c>
      <c r="G513">
        <v>14699</v>
      </c>
      <c r="H513">
        <v>965</v>
      </c>
      <c r="I513">
        <v>25</v>
      </c>
      <c r="J513" t="s">
        <v>51</v>
      </c>
      <c r="K513" t="s">
        <v>51</v>
      </c>
      <c r="L513" t="s">
        <v>51</v>
      </c>
      <c r="M513" t="s">
        <v>51</v>
      </c>
      <c r="N513" t="s">
        <v>51</v>
      </c>
      <c r="O513" t="s">
        <v>51</v>
      </c>
      <c r="P513" t="s">
        <v>51</v>
      </c>
      <c r="Q513" t="s">
        <v>51</v>
      </c>
      <c r="R513" t="s">
        <v>51</v>
      </c>
      <c r="S513" t="s">
        <v>51</v>
      </c>
      <c r="T513" t="s">
        <v>51</v>
      </c>
      <c r="U513" t="s">
        <v>51</v>
      </c>
      <c r="V513" t="s">
        <v>51</v>
      </c>
      <c r="W513" t="s">
        <v>51</v>
      </c>
      <c r="X513" t="s">
        <v>51</v>
      </c>
      <c r="Y513" t="s">
        <v>51</v>
      </c>
      <c r="Z513" t="s">
        <v>51</v>
      </c>
      <c r="AA513" t="s">
        <v>51</v>
      </c>
      <c r="AB513" t="s">
        <v>51</v>
      </c>
      <c r="AC513" t="s">
        <v>51</v>
      </c>
      <c r="AD513" t="s">
        <v>51</v>
      </c>
      <c r="AE513" t="s">
        <v>51</v>
      </c>
      <c r="AF513" t="s">
        <v>51</v>
      </c>
      <c r="AG513" t="s">
        <v>51</v>
      </c>
      <c r="AH513" t="s">
        <v>51</v>
      </c>
      <c r="AI513" t="s">
        <v>51</v>
      </c>
      <c r="AJ513" t="s">
        <v>51</v>
      </c>
      <c r="AK513" t="s">
        <v>51</v>
      </c>
      <c r="AL513" t="s">
        <v>51</v>
      </c>
      <c r="AM513" t="s">
        <v>51</v>
      </c>
      <c r="AN513" t="s">
        <v>51</v>
      </c>
      <c r="AO513" t="s">
        <v>51</v>
      </c>
      <c r="AP513" t="s">
        <v>51</v>
      </c>
      <c r="AQ513" t="s">
        <v>51</v>
      </c>
      <c r="AR513" t="s">
        <v>51</v>
      </c>
      <c r="AS513">
        <f t="shared" si="103"/>
        <v>4</v>
      </c>
      <c r="AT513">
        <f t="shared" si="104"/>
        <v>4</v>
      </c>
      <c r="AU513">
        <f t="shared" si="105"/>
        <v>4</v>
      </c>
      <c r="AV513">
        <f t="shared" si="106"/>
        <v>4</v>
      </c>
      <c r="AW513">
        <f t="shared" si="107"/>
        <v>4</v>
      </c>
      <c r="AX513">
        <f t="shared" si="108"/>
        <v>4</v>
      </c>
      <c r="AY513">
        <f t="shared" si="109"/>
        <v>4</v>
      </c>
      <c r="AZ513">
        <f t="shared" si="110"/>
        <v>4</v>
      </c>
      <c r="BA513">
        <f t="shared" si="111"/>
        <v>4</v>
      </c>
      <c r="BB513">
        <f t="shared" si="112"/>
        <v>9</v>
      </c>
      <c r="BC513">
        <f t="shared" si="113"/>
        <v>0</v>
      </c>
    </row>
    <row r="514" spans="1:55" hidden="1" x14ac:dyDescent="0.35">
      <c r="A514" t="s">
        <v>639</v>
      </c>
      <c r="B514" s="10" t="s">
        <v>640</v>
      </c>
      <c r="C514" t="s">
        <v>2146</v>
      </c>
      <c r="D514" t="s">
        <v>464</v>
      </c>
      <c r="E514">
        <v>967</v>
      </c>
      <c r="F514" t="s">
        <v>86</v>
      </c>
      <c r="G514">
        <v>14700</v>
      </c>
      <c r="H514">
        <v>967</v>
      </c>
      <c r="I514">
        <v>25</v>
      </c>
      <c r="J514" t="s">
        <v>51</v>
      </c>
      <c r="K514" t="s">
        <v>51</v>
      </c>
      <c r="L514" t="s">
        <v>51</v>
      </c>
      <c r="M514" t="s">
        <v>51</v>
      </c>
      <c r="N514" t="s">
        <v>51</v>
      </c>
      <c r="O514" t="s">
        <v>51</v>
      </c>
      <c r="P514" t="s">
        <v>51</v>
      </c>
      <c r="Q514" t="s">
        <v>51</v>
      </c>
      <c r="R514" t="s">
        <v>51</v>
      </c>
      <c r="S514" t="s">
        <v>51</v>
      </c>
      <c r="T514" t="s">
        <v>51</v>
      </c>
      <c r="U514" t="s">
        <v>51</v>
      </c>
      <c r="V514" t="s">
        <v>51</v>
      </c>
      <c r="W514" t="s">
        <v>51</v>
      </c>
      <c r="X514" t="s">
        <v>51</v>
      </c>
      <c r="Y514" t="s">
        <v>51</v>
      </c>
      <c r="Z514" t="s">
        <v>51</v>
      </c>
      <c r="AA514" t="s">
        <v>51</v>
      </c>
      <c r="AB514" t="s">
        <v>51</v>
      </c>
      <c r="AC514" t="s">
        <v>51</v>
      </c>
      <c r="AD514" t="s">
        <v>51</v>
      </c>
      <c r="AE514" t="s">
        <v>51</v>
      </c>
      <c r="AF514" t="s">
        <v>51</v>
      </c>
      <c r="AG514" t="s">
        <v>51</v>
      </c>
      <c r="AH514" t="s">
        <v>51</v>
      </c>
      <c r="AI514" t="s">
        <v>51</v>
      </c>
      <c r="AJ514" t="s">
        <v>51</v>
      </c>
      <c r="AK514" t="s">
        <v>51</v>
      </c>
      <c r="AL514" t="s">
        <v>51</v>
      </c>
      <c r="AM514" t="s">
        <v>51</v>
      </c>
      <c r="AN514" t="s">
        <v>51</v>
      </c>
      <c r="AO514" t="s">
        <v>51</v>
      </c>
      <c r="AP514" t="s">
        <v>51</v>
      </c>
      <c r="AQ514" t="s">
        <v>51</v>
      </c>
      <c r="AR514" t="s">
        <v>51</v>
      </c>
      <c r="AS514">
        <f t="shared" si="103"/>
        <v>4</v>
      </c>
      <c r="AT514">
        <f t="shared" si="104"/>
        <v>4</v>
      </c>
      <c r="AU514">
        <f t="shared" si="105"/>
        <v>4</v>
      </c>
      <c r="AV514">
        <f t="shared" si="106"/>
        <v>4</v>
      </c>
      <c r="AW514">
        <f t="shared" si="107"/>
        <v>4</v>
      </c>
      <c r="AX514">
        <f t="shared" si="108"/>
        <v>4</v>
      </c>
      <c r="AY514">
        <f t="shared" si="109"/>
        <v>4</v>
      </c>
      <c r="AZ514">
        <f t="shared" si="110"/>
        <v>4</v>
      </c>
      <c r="BA514">
        <f t="shared" si="111"/>
        <v>4</v>
      </c>
      <c r="BB514">
        <f t="shared" si="112"/>
        <v>9</v>
      </c>
      <c r="BC514">
        <f t="shared" si="113"/>
        <v>0</v>
      </c>
    </row>
    <row r="515" spans="1:55" hidden="1" x14ac:dyDescent="0.35">
      <c r="A515" t="s">
        <v>762</v>
      </c>
      <c r="B515" s="10" t="s">
        <v>763</v>
      </c>
      <c r="C515" t="s">
        <v>2136</v>
      </c>
      <c r="D515" t="s">
        <v>85</v>
      </c>
      <c r="E515">
        <v>623</v>
      </c>
      <c r="F515" t="s">
        <v>86</v>
      </c>
      <c r="G515">
        <v>14701</v>
      </c>
      <c r="H515">
        <v>623</v>
      </c>
      <c r="I515">
        <v>25</v>
      </c>
      <c r="J515" t="s">
        <v>51</v>
      </c>
      <c r="K515" t="s">
        <v>51</v>
      </c>
      <c r="L515" t="s">
        <v>51</v>
      </c>
      <c r="M515" t="s">
        <v>51</v>
      </c>
      <c r="N515" t="s">
        <v>51</v>
      </c>
      <c r="O515" t="s">
        <v>51</v>
      </c>
      <c r="P515" t="s">
        <v>51</v>
      </c>
      <c r="Q515" t="s">
        <v>51</v>
      </c>
      <c r="R515" t="s">
        <v>51</v>
      </c>
      <c r="S515" t="s">
        <v>51</v>
      </c>
      <c r="T515" t="s">
        <v>51</v>
      </c>
      <c r="U515" t="s">
        <v>51</v>
      </c>
      <c r="V515" t="s">
        <v>51</v>
      </c>
      <c r="W515" t="s">
        <v>51</v>
      </c>
      <c r="X515" t="s">
        <v>51</v>
      </c>
      <c r="Y515" t="s">
        <v>51</v>
      </c>
      <c r="Z515" t="s">
        <v>51</v>
      </c>
      <c r="AA515" t="s">
        <v>51</v>
      </c>
      <c r="AB515" t="s">
        <v>51</v>
      </c>
      <c r="AC515" t="s">
        <v>51</v>
      </c>
      <c r="AD515" t="s">
        <v>51</v>
      </c>
      <c r="AE515" t="s">
        <v>51</v>
      </c>
      <c r="AF515" t="s">
        <v>51</v>
      </c>
      <c r="AG515" t="s">
        <v>51</v>
      </c>
      <c r="AH515" t="s">
        <v>51</v>
      </c>
      <c r="AI515" t="s">
        <v>51</v>
      </c>
      <c r="AJ515" t="s">
        <v>51</v>
      </c>
      <c r="AK515" t="s">
        <v>51</v>
      </c>
      <c r="AL515" t="s">
        <v>51</v>
      </c>
      <c r="AM515" t="s">
        <v>51</v>
      </c>
      <c r="AN515" t="s">
        <v>51</v>
      </c>
      <c r="AO515" t="s">
        <v>51</v>
      </c>
      <c r="AP515" t="s">
        <v>51</v>
      </c>
      <c r="AQ515" t="s">
        <v>51</v>
      </c>
      <c r="AR515" t="s">
        <v>51</v>
      </c>
      <c r="AS515">
        <f t="shared" si="103"/>
        <v>4</v>
      </c>
      <c r="AT515">
        <f t="shared" si="104"/>
        <v>4</v>
      </c>
      <c r="AU515">
        <f t="shared" si="105"/>
        <v>4</v>
      </c>
      <c r="AV515">
        <f t="shared" si="106"/>
        <v>4</v>
      </c>
      <c r="AW515">
        <f t="shared" si="107"/>
        <v>4</v>
      </c>
      <c r="AX515">
        <f t="shared" si="108"/>
        <v>4</v>
      </c>
      <c r="AY515">
        <f t="shared" si="109"/>
        <v>4</v>
      </c>
      <c r="AZ515">
        <f t="shared" si="110"/>
        <v>4</v>
      </c>
      <c r="BA515">
        <f t="shared" si="111"/>
        <v>4</v>
      </c>
      <c r="BB515">
        <f t="shared" si="112"/>
        <v>9</v>
      </c>
      <c r="BC515">
        <f t="shared" si="113"/>
        <v>0</v>
      </c>
    </row>
    <row r="516" spans="1:55" hidden="1" x14ac:dyDescent="0.35">
      <c r="A516" t="s">
        <v>762</v>
      </c>
      <c r="B516" s="10" t="s">
        <v>763</v>
      </c>
      <c r="C516" t="s">
        <v>2147</v>
      </c>
      <c r="D516" t="s">
        <v>501</v>
      </c>
      <c r="E516">
        <v>610</v>
      </c>
      <c r="F516" t="s">
        <v>86</v>
      </c>
      <c r="G516">
        <v>14702</v>
      </c>
      <c r="H516">
        <v>610</v>
      </c>
      <c r="I516">
        <v>25</v>
      </c>
      <c r="J516" t="s">
        <v>51</v>
      </c>
      <c r="K516" t="s">
        <v>51</v>
      </c>
      <c r="L516" t="s">
        <v>51</v>
      </c>
      <c r="M516" t="s">
        <v>51</v>
      </c>
      <c r="N516" t="s">
        <v>51</v>
      </c>
      <c r="O516" t="s">
        <v>51</v>
      </c>
      <c r="P516" t="s">
        <v>51</v>
      </c>
      <c r="Q516" t="s">
        <v>51</v>
      </c>
      <c r="R516" t="s">
        <v>51</v>
      </c>
      <c r="S516" t="s">
        <v>51</v>
      </c>
      <c r="T516" t="s">
        <v>51</v>
      </c>
      <c r="U516" t="s">
        <v>51</v>
      </c>
      <c r="V516" t="s">
        <v>51</v>
      </c>
      <c r="W516" t="s">
        <v>51</v>
      </c>
      <c r="X516" t="s">
        <v>51</v>
      </c>
      <c r="Y516" t="s">
        <v>51</v>
      </c>
      <c r="Z516" t="s">
        <v>51</v>
      </c>
      <c r="AA516" t="s">
        <v>51</v>
      </c>
      <c r="AB516" t="s">
        <v>51</v>
      </c>
      <c r="AC516" t="s">
        <v>51</v>
      </c>
      <c r="AD516" t="s">
        <v>51</v>
      </c>
      <c r="AE516" t="s">
        <v>51</v>
      </c>
      <c r="AF516" t="s">
        <v>51</v>
      </c>
      <c r="AG516" t="s">
        <v>51</v>
      </c>
      <c r="AH516" t="s">
        <v>51</v>
      </c>
      <c r="AI516" t="s">
        <v>51</v>
      </c>
      <c r="AJ516" t="s">
        <v>51</v>
      </c>
      <c r="AK516" t="s">
        <v>51</v>
      </c>
      <c r="AL516" t="s">
        <v>51</v>
      </c>
      <c r="AM516" t="s">
        <v>51</v>
      </c>
      <c r="AN516" t="s">
        <v>51</v>
      </c>
      <c r="AO516" t="s">
        <v>51</v>
      </c>
      <c r="AP516" t="s">
        <v>51</v>
      </c>
      <c r="AQ516" t="s">
        <v>51</v>
      </c>
      <c r="AR516" t="s">
        <v>51</v>
      </c>
      <c r="AS516">
        <f t="shared" si="103"/>
        <v>4</v>
      </c>
      <c r="AT516">
        <f t="shared" si="104"/>
        <v>4</v>
      </c>
      <c r="AU516">
        <f t="shared" si="105"/>
        <v>4</v>
      </c>
      <c r="AV516">
        <f t="shared" si="106"/>
        <v>4</v>
      </c>
      <c r="AW516">
        <f t="shared" si="107"/>
        <v>4</v>
      </c>
      <c r="AX516">
        <f t="shared" si="108"/>
        <v>4</v>
      </c>
      <c r="AY516">
        <f t="shared" si="109"/>
        <v>4</v>
      </c>
      <c r="AZ516">
        <f t="shared" si="110"/>
        <v>4</v>
      </c>
      <c r="BA516">
        <f t="shared" si="111"/>
        <v>4</v>
      </c>
      <c r="BB516">
        <f t="shared" si="112"/>
        <v>9</v>
      </c>
      <c r="BC516">
        <f t="shared" si="113"/>
        <v>0</v>
      </c>
    </row>
    <row r="517" spans="1:55" hidden="1" x14ac:dyDescent="0.35">
      <c r="A517" t="s">
        <v>1232</v>
      </c>
      <c r="B517" s="10" t="s">
        <v>1233</v>
      </c>
      <c r="C517" t="s">
        <v>2148</v>
      </c>
      <c r="D517" t="s">
        <v>501</v>
      </c>
      <c r="E517">
        <v>732</v>
      </c>
      <c r="F517" t="s">
        <v>502</v>
      </c>
      <c r="G517">
        <v>14703</v>
      </c>
      <c r="H517">
        <v>732</v>
      </c>
      <c r="I517">
        <v>25</v>
      </c>
      <c r="J517" t="s">
        <v>51</v>
      </c>
      <c r="K517" t="s">
        <v>51</v>
      </c>
      <c r="L517" t="s">
        <v>51</v>
      </c>
      <c r="M517" t="s">
        <v>51</v>
      </c>
      <c r="N517" t="s">
        <v>51</v>
      </c>
      <c r="O517" t="s">
        <v>51</v>
      </c>
      <c r="P517" t="s">
        <v>51</v>
      </c>
      <c r="Q517" t="s">
        <v>51</v>
      </c>
      <c r="R517" t="s">
        <v>51</v>
      </c>
      <c r="S517" t="s">
        <v>51</v>
      </c>
      <c r="T517" t="s">
        <v>51</v>
      </c>
      <c r="U517" t="s">
        <v>51</v>
      </c>
      <c r="V517" t="s">
        <v>51</v>
      </c>
      <c r="W517" t="s">
        <v>51</v>
      </c>
      <c r="X517" t="s">
        <v>51</v>
      </c>
      <c r="Y517" t="s">
        <v>51</v>
      </c>
      <c r="Z517" t="s">
        <v>51</v>
      </c>
      <c r="AA517" t="s">
        <v>51</v>
      </c>
      <c r="AB517" t="s">
        <v>51</v>
      </c>
      <c r="AC517" t="s">
        <v>51</v>
      </c>
      <c r="AD517" t="s">
        <v>51</v>
      </c>
      <c r="AE517" t="s">
        <v>51</v>
      </c>
      <c r="AF517" t="s">
        <v>51</v>
      </c>
      <c r="AG517" t="s">
        <v>51</v>
      </c>
      <c r="AH517" t="s">
        <v>51</v>
      </c>
      <c r="AI517" t="s">
        <v>51</v>
      </c>
      <c r="AJ517" t="s">
        <v>51</v>
      </c>
      <c r="AK517" t="s">
        <v>51</v>
      </c>
      <c r="AL517" t="s">
        <v>51</v>
      </c>
      <c r="AM517" t="s">
        <v>51</v>
      </c>
      <c r="AN517" t="s">
        <v>51</v>
      </c>
      <c r="AO517" t="s">
        <v>51</v>
      </c>
      <c r="AP517" t="s">
        <v>51</v>
      </c>
      <c r="AQ517" t="s">
        <v>51</v>
      </c>
      <c r="AR517" t="s">
        <v>51</v>
      </c>
      <c r="AS517">
        <f t="shared" ref="AS517:AS580" si="114">LEN(V517)</f>
        <v>4</v>
      </c>
      <c r="AT517">
        <f t="shared" ref="AT517:AT580" si="115">LEN(W517)</f>
        <v>4</v>
      </c>
      <c r="AU517">
        <f t="shared" ref="AU517:AU580" si="116">LEN(X517)</f>
        <v>4</v>
      </c>
      <c r="AV517">
        <f t="shared" ref="AV517:AV580" si="117">LEN(Y517)</f>
        <v>4</v>
      </c>
      <c r="AW517">
        <f t="shared" ref="AW517:AW580" si="118">LEN(Z517)</f>
        <v>4</v>
      </c>
      <c r="AX517">
        <f t="shared" ref="AX517:AX580" si="119">LEN(AA517)</f>
        <v>4</v>
      </c>
      <c r="AY517">
        <f t="shared" ref="AY517:AY580" si="120">LEN(AB517)</f>
        <v>4</v>
      </c>
      <c r="AZ517">
        <f t="shared" ref="AZ517:AZ580" si="121">LEN(AC517)</f>
        <v>4</v>
      </c>
      <c r="BA517">
        <f t="shared" ref="BA517:BA580" si="122">LEN(AD517)</f>
        <v>4</v>
      </c>
      <c r="BB517">
        <f t="shared" ref="BB517:BB580" si="123">COUNTIFS(V517:AD517,"NULL")</f>
        <v>9</v>
      </c>
      <c r="BC517">
        <f t="shared" ref="BC517:BC580" si="124">SUM(AH517:AJ517)</f>
        <v>0</v>
      </c>
    </row>
    <row r="518" spans="1:55" hidden="1" x14ac:dyDescent="0.35">
      <c r="A518" t="s">
        <v>382</v>
      </c>
      <c r="B518" s="10" t="s">
        <v>383</v>
      </c>
      <c r="C518" t="s">
        <v>2149</v>
      </c>
      <c r="D518" t="s">
        <v>501</v>
      </c>
      <c r="E518">
        <v>728</v>
      </c>
      <c r="F518" t="s">
        <v>502</v>
      </c>
      <c r="G518">
        <v>14704</v>
      </c>
      <c r="H518">
        <v>728</v>
      </c>
      <c r="I518">
        <v>25</v>
      </c>
      <c r="J518" t="s">
        <v>51</v>
      </c>
      <c r="K518" t="s">
        <v>51</v>
      </c>
      <c r="L518" t="s">
        <v>51</v>
      </c>
      <c r="M518" t="s">
        <v>51</v>
      </c>
      <c r="N518" t="s">
        <v>51</v>
      </c>
      <c r="O518" t="s">
        <v>51</v>
      </c>
      <c r="P518" t="s">
        <v>51</v>
      </c>
      <c r="Q518" t="s">
        <v>51</v>
      </c>
      <c r="R518" t="s">
        <v>51</v>
      </c>
      <c r="S518" t="s">
        <v>51</v>
      </c>
      <c r="T518" t="s">
        <v>51</v>
      </c>
      <c r="U518" t="s">
        <v>51</v>
      </c>
      <c r="V518" t="s">
        <v>51</v>
      </c>
      <c r="W518" t="s">
        <v>51</v>
      </c>
      <c r="X518" t="s">
        <v>51</v>
      </c>
      <c r="Y518" t="s">
        <v>51</v>
      </c>
      <c r="Z518" t="s">
        <v>51</v>
      </c>
      <c r="AA518" t="s">
        <v>51</v>
      </c>
      <c r="AB518" t="s">
        <v>51</v>
      </c>
      <c r="AC518" t="s">
        <v>51</v>
      </c>
      <c r="AD518" t="s">
        <v>51</v>
      </c>
      <c r="AE518" t="s">
        <v>51</v>
      </c>
      <c r="AF518" t="s">
        <v>51</v>
      </c>
      <c r="AG518" t="s">
        <v>51</v>
      </c>
      <c r="AH518" t="s">
        <v>51</v>
      </c>
      <c r="AI518" t="s">
        <v>51</v>
      </c>
      <c r="AJ518" t="s">
        <v>51</v>
      </c>
      <c r="AK518" t="s">
        <v>51</v>
      </c>
      <c r="AL518" t="s">
        <v>51</v>
      </c>
      <c r="AM518" t="s">
        <v>51</v>
      </c>
      <c r="AN518" t="s">
        <v>51</v>
      </c>
      <c r="AO518" t="s">
        <v>51</v>
      </c>
      <c r="AP518" t="s">
        <v>51</v>
      </c>
      <c r="AQ518" t="s">
        <v>51</v>
      </c>
      <c r="AR518" t="s">
        <v>51</v>
      </c>
      <c r="AS518">
        <f t="shared" si="114"/>
        <v>4</v>
      </c>
      <c r="AT518">
        <f t="shared" si="115"/>
        <v>4</v>
      </c>
      <c r="AU518">
        <f t="shared" si="116"/>
        <v>4</v>
      </c>
      <c r="AV518">
        <f t="shared" si="117"/>
        <v>4</v>
      </c>
      <c r="AW518">
        <f t="shared" si="118"/>
        <v>4</v>
      </c>
      <c r="AX518">
        <f t="shared" si="119"/>
        <v>4</v>
      </c>
      <c r="AY518">
        <f t="shared" si="120"/>
        <v>4</v>
      </c>
      <c r="AZ518">
        <f t="shared" si="121"/>
        <v>4</v>
      </c>
      <c r="BA518">
        <f t="shared" si="122"/>
        <v>4</v>
      </c>
      <c r="BB518">
        <f t="shared" si="123"/>
        <v>9</v>
      </c>
      <c r="BC518">
        <f t="shared" si="124"/>
        <v>0</v>
      </c>
    </row>
    <row r="519" spans="1:55" hidden="1" x14ac:dyDescent="0.35">
      <c r="A519" t="s">
        <v>318</v>
      </c>
      <c r="B519" s="10" t="s">
        <v>319</v>
      </c>
      <c r="C519" t="s">
        <v>2150</v>
      </c>
      <c r="D519" t="s">
        <v>501</v>
      </c>
      <c r="E519">
        <v>742</v>
      </c>
      <c r="F519" t="s">
        <v>502</v>
      </c>
      <c r="G519">
        <v>14705</v>
      </c>
      <c r="H519">
        <v>742</v>
      </c>
      <c r="I519">
        <v>25</v>
      </c>
      <c r="J519" t="s">
        <v>51</v>
      </c>
      <c r="K519" t="s">
        <v>51</v>
      </c>
      <c r="L519" t="s">
        <v>51</v>
      </c>
      <c r="M519" t="s">
        <v>51</v>
      </c>
      <c r="N519" t="s">
        <v>51</v>
      </c>
      <c r="O519" t="s">
        <v>51</v>
      </c>
      <c r="P519" t="s">
        <v>51</v>
      </c>
      <c r="Q519" t="s">
        <v>51</v>
      </c>
      <c r="R519" t="s">
        <v>51</v>
      </c>
      <c r="S519" t="s">
        <v>51</v>
      </c>
      <c r="T519" t="s">
        <v>51</v>
      </c>
      <c r="U519" t="s">
        <v>51</v>
      </c>
      <c r="V519" t="s">
        <v>51</v>
      </c>
      <c r="W519" t="s">
        <v>51</v>
      </c>
      <c r="X519" t="s">
        <v>51</v>
      </c>
      <c r="Y519" t="s">
        <v>51</v>
      </c>
      <c r="Z519" t="s">
        <v>51</v>
      </c>
      <c r="AA519" t="s">
        <v>51</v>
      </c>
      <c r="AB519" t="s">
        <v>51</v>
      </c>
      <c r="AC519" t="s">
        <v>51</v>
      </c>
      <c r="AD519" t="s">
        <v>51</v>
      </c>
      <c r="AE519" t="s">
        <v>51</v>
      </c>
      <c r="AF519" t="s">
        <v>51</v>
      </c>
      <c r="AG519" t="s">
        <v>51</v>
      </c>
      <c r="AH519" t="s">
        <v>51</v>
      </c>
      <c r="AI519" t="s">
        <v>51</v>
      </c>
      <c r="AJ519" t="s">
        <v>51</v>
      </c>
      <c r="AK519" t="s">
        <v>51</v>
      </c>
      <c r="AL519" t="s">
        <v>51</v>
      </c>
      <c r="AM519" t="s">
        <v>51</v>
      </c>
      <c r="AN519" t="s">
        <v>51</v>
      </c>
      <c r="AO519" t="s">
        <v>51</v>
      </c>
      <c r="AP519" t="s">
        <v>51</v>
      </c>
      <c r="AQ519" t="s">
        <v>51</v>
      </c>
      <c r="AR519" t="s">
        <v>51</v>
      </c>
      <c r="AS519">
        <f t="shared" si="114"/>
        <v>4</v>
      </c>
      <c r="AT519">
        <f t="shared" si="115"/>
        <v>4</v>
      </c>
      <c r="AU519">
        <f t="shared" si="116"/>
        <v>4</v>
      </c>
      <c r="AV519">
        <f t="shared" si="117"/>
        <v>4</v>
      </c>
      <c r="AW519">
        <f t="shared" si="118"/>
        <v>4</v>
      </c>
      <c r="AX519">
        <f t="shared" si="119"/>
        <v>4</v>
      </c>
      <c r="AY519">
        <f t="shared" si="120"/>
        <v>4</v>
      </c>
      <c r="AZ519">
        <f t="shared" si="121"/>
        <v>4</v>
      </c>
      <c r="BA519">
        <f t="shared" si="122"/>
        <v>4</v>
      </c>
      <c r="BB519">
        <f t="shared" si="123"/>
        <v>9</v>
      </c>
      <c r="BC519">
        <f t="shared" si="124"/>
        <v>0</v>
      </c>
    </row>
    <row r="520" spans="1:55" hidden="1" x14ac:dyDescent="0.35">
      <c r="A520" t="s">
        <v>449</v>
      </c>
      <c r="B520" s="10" t="s">
        <v>450</v>
      </c>
      <c r="C520" t="s">
        <v>2151</v>
      </c>
      <c r="D520" t="s">
        <v>85</v>
      </c>
      <c r="E520">
        <v>306</v>
      </c>
      <c r="F520" t="s">
        <v>86</v>
      </c>
      <c r="G520">
        <v>14706</v>
      </c>
      <c r="H520">
        <v>306</v>
      </c>
      <c r="I520">
        <v>25</v>
      </c>
      <c r="J520" t="s">
        <v>51</v>
      </c>
      <c r="K520" t="s">
        <v>51</v>
      </c>
      <c r="L520" t="s">
        <v>51</v>
      </c>
      <c r="M520" t="s">
        <v>51</v>
      </c>
      <c r="N520" t="s">
        <v>51</v>
      </c>
      <c r="O520" t="s">
        <v>51</v>
      </c>
      <c r="P520" t="s">
        <v>51</v>
      </c>
      <c r="Q520" t="s">
        <v>51</v>
      </c>
      <c r="R520" t="s">
        <v>51</v>
      </c>
      <c r="S520" t="s">
        <v>51</v>
      </c>
      <c r="T520" t="s">
        <v>51</v>
      </c>
      <c r="U520" t="s">
        <v>51</v>
      </c>
      <c r="V520" t="s">
        <v>51</v>
      </c>
      <c r="W520" t="s">
        <v>51</v>
      </c>
      <c r="X520" t="s">
        <v>51</v>
      </c>
      <c r="Y520" t="s">
        <v>51</v>
      </c>
      <c r="Z520" t="s">
        <v>51</v>
      </c>
      <c r="AA520" t="s">
        <v>51</v>
      </c>
      <c r="AB520" t="s">
        <v>51</v>
      </c>
      <c r="AC520" t="s">
        <v>51</v>
      </c>
      <c r="AD520" t="s">
        <v>51</v>
      </c>
      <c r="AE520" t="s">
        <v>51</v>
      </c>
      <c r="AF520" t="s">
        <v>51</v>
      </c>
      <c r="AG520" t="s">
        <v>51</v>
      </c>
      <c r="AH520" t="s">
        <v>51</v>
      </c>
      <c r="AI520" t="s">
        <v>51</v>
      </c>
      <c r="AJ520" t="s">
        <v>51</v>
      </c>
      <c r="AK520" t="s">
        <v>51</v>
      </c>
      <c r="AL520" t="s">
        <v>51</v>
      </c>
      <c r="AM520" t="s">
        <v>51</v>
      </c>
      <c r="AN520" t="s">
        <v>51</v>
      </c>
      <c r="AO520" t="s">
        <v>51</v>
      </c>
      <c r="AP520" t="s">
        <v>51</v>
      </c>
      <c r="AQ520" t="s">
        <v>51</v>
      </c>
      <c r="AR520" t="s">
        <v>51</v>
      </c>
      <c r="AS520">
        <f t="shared" si="114"/>
        <v>4</v>
      </c>
      <c r="AT520">
        <f t="shared" si="115"/>
        <v>4</v>
      </c>
      <c r="AU520">
        <f t="shared" si="116"/>
        <v>4</v>
      </c>
      <c r="AV520">
        <f t="shared" si="117"/>
        <v>4</v>
      </c>
      <c r="AW520">
        <f t="shared" si="118"/>
        <v>4</v>
      </c>
      <c r="AX520">
        <f t="shared" si="119"/>
        <v>4</v>
      </c>
      <c r="AY520">
        <f t="shared" si="120"/>
        <v>4</v>
      </c>
      <c r="AZ520">
        <f t="shared" si="121"/>
        <v>4</v>
      </c>
      <c r="BA520">
        <f t="shared" si="122"/>
        <v>4</v>
      </c>
      <c r="BB520">
        <f t="shared" si="123"/>
        <v>9</v>
      </c>
      <c r="BC520">
        <f t="shared" si="124"/>
        <v>0</v>
      </c>
    </row>
    <row r="521" spans="1:55" hidden="1" x14ac:dyDescent="0.35">
      <c r="A521" t="s">
        <v>885</v>
      </c>
      <c r="B521" s="10" t="s">
        <v>886</v>
      </c>
      <c r="C521" t="s">
        <v>2152</v>
      </c>
      <c r="D521" t="s">
        <v>85</v>
      </c>
      <c r="E521">
        <v>392</v>
      </c>
      <c r="F521" t="s">
        <v>86</v>
      </c>
      <c r="G521">
        <v>14707</v>
      </c>
      <c r="H521">
        <v>392</v>
      </c>
      <c r="I521">
        <v>25</v>
      </c>
      <c r="J521" t="s">
        <v>51</v>
      </c>
      <c r="K521" t="s">
        <v>51</v>
      </c>
      <c r="L521" t="s">
        <v>51</v>
      </c>
      <c r="M521" t="s">
        <v>51</v>
      </c>
      <c r="N521" t="s">
        <v>51</v>
      </c>
      <c r="O521" t="s">
        <v>51</v>
      </c>
      <c r="P521" t="s">
        <v>51</v>
      </c>
      <c r="Q521" t="s">
        <v>51</v>
      </c>
      <c r="R521" t="s">
        <v>51</v>
      </c>
      <c r="S521" t="s">
        <v>51</v>
      </c>
      <c r="T521" t="s">
        <v>51</v>
      </c>
      <c r="U521" t="s">
        <v>51</v>
      </c>
      <c r="V521" t="s">
        <v>51</v>
      </c>
      <c r="W521" t="s">
        <v>51</v>
      </c>
      <c r="X521" t="s">
        <v>51</v>
      </c>
      <c r="Y521" t="s">
        <v>51</v>
      </c>
      <c r="Z521" t="s">
        <v>51</v>
      </c>
      <c r="AA521" t="s">
        <v>51</v>
      </c>
      <c r="AB521" t="s">
        <v>51</v>
      </c>
      <c r="AC521" t="s">
        <v>51</v>
      </c>
      <c r="AD521" t="s">
        <v>51</v>
      </c>
      <c r="AE521" t="s">
        <v>51</v>
      </c>
      <c r="AF521" t="s">
        <v>51</v>
      </c>
      <c r="AG521" t="s">
        <v>51</v>
      </c>
      <c r="AH521" t="s">
        <v>51</v>
      </c>
      <c r="AI521" t="s">
        <v>51</v>
      </c>
      <c r="AJ521" t="s">
        <v>51</v>
      </c>
      <c r="AK521" t="s">
        <v>51</v>
      </c>
      <c r="AL521" t="s">
        <v>51</v>
      </c>
      <c r="AM521" t="s">
        <v>51</v>
      </c>
      <c r="AN521" t="s">
        <v>51</v>
      </c>
      <c r="AO521" t="s">
        <v>51</v>
      </c>
      <c r="AP521" t="s">
        <v>51</v>
      </c>
      <c r="AQ521" t="s">
        <v>51</v>
      </c>
      <c r="AR521" t="s">
        <v>51</v>
      </c>
      <c r="AS521">
        <f t="shared" si="114"/>
        <v>4</v>
      </c>
      <c r="AT521">
        <f t="shared" si="115"/>
        <v>4</v>
      </c>
      <c r="AU521">
        <f t="shared" si="116"/>
        <v>4</v>
      </c>
      <c r="AV521">
        <f t="shared" si="117"/>
        <v>4</v>
      </c>
      <c r="AW521">
        <f t="shared" si="118"/>
        <v>4</v>
      </c>
      <c r="AX521">
        <f t="shared" si="119"/>
        <v>4</v>
      </c>
      <c r="AY521">
        <f t="shared" si="120"/>
        <v>4</v>
      </c>
      <c r="AZ521">
        <f t="shared" si="121"/>
        <v>4</v>
      </c>
      <c r="BA521">
        <f t="shared" si="122"/>
        <v>4</v>
      </c>
      <c r="BB521">
        <f t="shared" si="123"/>
        <v>9</v>
      </c>
      <c r="BC521">
        <f t="shared" si="124"/>
        <v>0</v>
      </c>
    </row>
    <row r="522" spans="1:55" hidden="1" x14ac:dyDescent="0.35">
      <c r="A522" t="s">
        <v>885</v>
      </c>
      <c r="B522" s="10" t="s">
        <v>886</v>
      </c>
      <c r="C522" t="s">
        <v>2153</v>
      </c>
      <c r="D522" t="s">
        <v>464</v>
      </c>
      <c r="E522">
        <v>608</v>
      </c>
      <c r="F522" t="s">
        <v>86</v>
      </c>
      <c r="G522">
        <v>14708</v>
      </c>
      <c r="H522">
        <v>608</v>
      </c>
      <c r="I522">
        <v>25</v>
      </c>
      <c r="J522" t="s">
        <v>51</v>
      </c>
      <c r="K522" t="s">
        <v>51</v>
      </c>
      <c r="L522" t="s">
        <v>51</v>
      </c>
      <c r="M522" t="s">
        <v>51</v>
      </c>
      <c r="N522" t="s">
        <v>51</v>
      </c>
      <c r="O522" t="s">
        <v>51</v>
      </c>
      <c r="P522" t="s">
        <v>51</v>
      </c>
      <c r="Q522" t="s">
        <v>51</v>
      </c>
      <c r="R522" t="s">
        <v>51</v>
      </c>
      <c r="S522" t="s">
        <v>51</v>
      </c>
      <c r="T522" t="s">
        <v>51</v>
      </c>
      <c r="U522" t="s">
        <v>51</v>
      </c>
      <c r="V522" t="s">
        <v>51</v>
      </c>
      <c r="W522" t="s">
        <v>51</v>
      </c>
      <c r="X522" t="s">
        <v>51</v>
      </c>
      <c r="Y522" t="s">
        <v>51</v>
      </c>
      <c r="Z522" t="s">
        <v>51</v>
      </c>
      <c r="AA522" t="s">
        <v>51</v>
      </c>
      <c r="AB522" t="s">
        <v>51</v>
      </c>
      <c r="AC522" t="s">
        <v>51</v>
      </c>
      <c r="AD522" t="s">
        <v>51</v>
      </c>
      <c r="AE522" t="s">
        <v>51</v>
      </c>
      <c r="AF522" t="s">
        <v>51</v>
      </c>
      <c r="AG522" t="s">
        <v>51</v>
      </c>
      <c r="AH522" t="s">
        <v>51</v>
      </c>
      <c r="AI522" t="s">
        <v>51</v>
      </c>
      <c r="AJ522" t="s">
        <v>51</v>
      </c>
      <c r="AK522" t="s">
        <v>51</v>
      </c>
      <c r="AL522" t="s">
        <v>51</v>
      </c>
      <c r="AM522" t="s">
        <v>51</v>
      </c>
      <c r="AN522" t="s">
        <v>51</v>
      </c>
      <c r="AO522" t="s">
        <v>51</v>
      </c>
      <c r="AP522" t="s">
        <v>51</v>
      </c>
      <c r="AQ522" t="s">
        <v>51</v>
      </c>
      <c r="AR522" t="s">
        <v>51</v>
      </c>
      <c r="AS522">
        <f t="shared" si="114"/>
        <v>4</v>
      </c>
      <c r="AT522">
        <f t="shared" si="115"/>
        <v>4</v>
      </c>
      <c r="AU522">
        <f t="shared" si="116"/>
        <v>4</v>
      </c>
      <c r="AV522">
        <f t="shared" si="117"/>
        <v>4</v>
      </c>
      <c r="AW522">
        <f t="shared" si="118"/>
        <v>4</v>
      </c>
      <c r="AX522">
        <f t="shared" si="119"/>
        <v>4</v>
      </c>
      <c r="AY522">
        <f t="shared" si="120"/>
        <v>4</v>
      </c>
      <c r="AZ522">
        <f t="shared" si="121"/>
        <v>4</v>
      </c>
      <c r="BA522">
        <f t="shared" si="122"/>
        <v>4</v>
      </c>
      <c r="BB522">
        <f t="shared" si="123"/>
        <v>9</v>
      </c>
      <c r="BC522">
        <f t="shared" si="124"/>
        <v>0</v>
      </c>
    </row>
    <row r="523" spans="1:55" hidden="1" x14ac:dyDescent="0.35">
      <c r="A523" t="s">
        <v>548</v>
      </c>
      <c r="B523" s="10" t="s">
        <v>549</v>
      </c>
      <c r="C523" t="s">
        <v>2154</v>
      </c>
      <c r="D523" t="s">
        <v>85</v>
      </c>
      <c r="E523">
        <v>933</v>
      </c>
      <c r="F523" t="s">
        <v>86</v>
      </c>
      <c r="G523">
        <v>14709</v>
      </c>
      <c r="H523">
        <v>933</v>
      </c>
      <c r="I523">
        <v>25</v>
      </c>
      <c r="J523" t="s">
        <v>51</v>
      </c>
      <c r="K523" t="s">
        <v>51</v>
      </c>
      <c r="L523" t="s">
        <v>51</v>
      </c>
      <c r="M523" t="s">
        <v>51</v>
      </c>
      <c r="N523" t="s">
        <v>51</v>
      </c>
      <c r="O523" t="s">
        <v>51</v>
      </c>
      <c r="P523" t="s">
        <v>51</v>
      </c>
      <c r="Q523" t="s">
        <v>51</v>
      </c>
      <c r="R523" t="s">
        <v>51</v>
      </c>
      <c r="S523" t="s">
        <v>51</v>
      </c>
      <c r="T523" t="s">
        <v>51</v>
      </c>
      <c r="U523" t="s">
        <v>51</v>
      </c>
      <c r="V523" t="s">
        <v>51</v>
      </c>
      <c r="W523" t="s">
        <v>51</v>
      </c>
      <c r="X523" t="s">
        <v>51</v>
      </c>
      <c r="Y523" t="s">
        <v>51</v>
      </c>
      <c r="Z523" t="s">
        <v>51</v>
      </c>
      <c r="AA523" t="s">
        <v>51</v>
      </c>
      <c r="AB523" t="s">
        <v>51</v>
      </c>
      <c r="AC523" t="s">
        <v>51</v>
      </c>
      <c r="AD523" t="s">
        <v>51</v>
      </c>
      <c r="AE523" t="s">
        <v>51</v>
      </c>
      <c r="AF523" t="s">
        <v>51</v>
      </c>
      <c r="AG523" t="s">
        <v>51</v>
      </c>
      <c r="AH523" t="s">
        <v>51</v>
      </c>
      <c r="AI523" t="s">
        <v>51</v>
      </c>
      <c r="AJ523" t="s">
        <v>51</v>
      </c>
      <c r="AK523" t="s">
        <v>51</v>
      </c>
      <c r="AL523" t="s">
        <v>51</v>
      </c>
      <c r="AM523" t="s">
        <v>51</v>
      </c>
      <c r="AN523" t="s">
        <v>51</v>
      </c>
      <c r="AO523" t="s">
        <v>51</v>
      </c>
      <c r="AP523" t="s">
        <v>51</v>
      </c>
      <c r="AQ523" t="s">
        <v>51</v>
      </c>
      <c r="AR523" t="s">
        <v>51</v>
      </c>
      <c r="AS523">
        <f t="shared" si="114"/>
        <v>4</v>
      </c>
      <c r="AT523">
        <f t="shared" si="115"/>
        <v>4</v>
      </c>
      <c r="AU523">
        <f t="shared" si="116"/>
        <v>4</v>
      </c>
      <c r="AV523">
        <f t="shared" si="117"/>
        <v>4</v>
      </c>
      <c r="AW523">
        <f t="shared" si="118"/>
        <v>4</v>
      </c>
      <c r="AX523">
        <f t="shared" si="119"/>
        <v>4</v>
      </c>
      <c r="AY523">
        <f t="shared" si="120"/>
        <v>4</v>
      </c>
      <c r="AZ523">
        <f t="shared" si="121"/>
        <v>4</v>
      </c>
      <c r="BA523">
        <f t="shared" si="122"/>
        <v>4</v>
      </c>
      <c r="BB523">
        <f t="shared" si="123"/>
        <v>9</v>
      </c>
      <c r="BC523">
        <f t="shared" si="124"/>
        <v>0</v>
      </c>
    </row>
    <row r="524" spans="1:55" hidden="1" x14ac:dyDescent="0.35">
      <c r="A524" t="s">
        <v>548</v>
      </c>
      <c r="B524" s="10" t="s">
        <v>549</v>
      </c>
      <c r="C524" t="s">
        <v>2155</v>
      </c>
      <c r="D524" t="s">
        <v>501</v>
      </c>
      <c r="E524">
        <v>1001</v>
      </c>
      <c r="F524" t="s">
        <v>86</v>
      </c>
      <c r="G524">
        <v>14710</v>
      </c>
      <c r="H524">
        <v>1001</v>
      </c>
      <c r="I524">
        <v>25</v>
      </c>
      <c r="J524" t="s">
        <v>51</v>
      </c>
      <c r="K524" t="s">
        <v>51</v>
      </c>
      <c r="L524" t="s">
        <v>51</v>
      </c>
      <c r="M524" t="s">
        <v>51</v>
      </c>
      <c r="N524" t="s">
        <v>51</v>
      </c>
      <c r="O524" t="s">
        <v>51</v>
      </c>
      <c r="P524" t="s">
        <v>51</v>
      </c>
      <c r="Q524" t="s">
        <v>51</v>
      </c>
      <c r="R524" t="s">
        <v>51</v>
      </c>
      <c r="S524" t="s">
        <v>51</v>
      </c>
      <c r="T524" t="s">
        <v>51</v>
      </c>
      <c r="U524" t="s">
        <v>51</v>
      </c>
      <c r="V524" t="s">
        <v>51</v>
      </c>
      <c r="W524" t="s">
        <v>51</v>
      </c>
      <c r="X524" t="s">
        <v>51</v>
      </c>
      <c r="Y524" t="s">
        <v>51</v>
      </c>
      <c r="Z524" t="s">
        <v>51</v>
      </c>
      <c r="AA524" t="s">
        <v>51</v>
      </c>
      <c r="AB524" t="s">
        <v>51</v>
      </c>
      <c r="AC524" t="s">
        <v>51</v>
      </c>
      <c r="AD524" t="s">
        <v>51</v>
      </c>
      <c r="AE524" t="s">
        <v>51</v>
      </c>
      <c r="AF524" t="s">
        <v>51</v>
      </c>
      <c r="AG524" t="s">
        <v>51</v>
      </c>
      <c r="AH524" t="s">
        <v>51</v>
      </c>
      <c r="AI524" t="s">
        <v>51</v>
      </c>
      <c r="AJ524" t="s">
        <v>51</v>
      </c>
      <c r="AK524" t="s">
        <v>51</v>
      </c>
      <c r="AL524" t="s">
        <v>51</v>
      </c>
      <c r="AM524" t="s">
        <v>51</v>
      </c>
      <c r="AN524" t="s">
        <v>51</v>
      </c>
      <c r="AO524" t="s">
        <v>51</v>
      </c>
      <c r="AP524" t="s">
        <v>51</v>
      </c>
      <c r="AQ524" t="s">
        <v>51</v>
      </c>
      <c r="AR524" t="s">
        <v>51</v>
      </c>
      <c r="AS524">
        <f t="shared" si="114"/>
        <v>4</v>
      </c>
      <c r="AT524">
        <f t="shared" si="115"/>
        <v>4</v>
      </c>
      <c r="AU524">
        <f t="shared" si="116"/>
        <v>4</v>
      </c>
      <c r="AV524">
        <f t="shared" si="117"/>
        <v>4</v>
      </c>
      <c r="AW524">
        <f t="shared" si="118"/>
        <v>4</v>
      </c>
      <c r="AX524">
        <f t="shared" si="119"/>
        <v>4</v>
      </c>
      <c r="AY524">
        <f t="shared" si="120"/>
        <v>4</v>
      </c>
      <c r="AZ524">
        <f t="shared" si="121"/>
        <v>4</v>
      </c>
      <c r="BA524">
        <f t="shared" si="122"/>
        <v>4</v>
      </c>
      <c r="BB524">
        <f t="shared" si="123"/>
        <v>9</v>
      </c>
      <c r="BC524">
        <f t="shared" si="124"/>
        <v>0</v>
      </c>
    </row>
    <row r="525" spans="1:55" hidden="1" x14ac:dyDescent="0.35">
      <c r="A525" t="s">
        <v>495</v>
      </c>
      <c r="B525" s="10" t="s">
        <v>496</v>
      </c>
      <c r="C525" t="s">
        <v>2156</v>
      </c>
      <c r="D525" t="s">
        <v>501</v>
      </c>
      <c r="E525">
        <v>636</v>
      </c>
      <c r="F525" t="s">
        <v>502</v>
      </c>
      <c r="G525">
        <v>14711</v>
      </c>
      <c r="H525">
        <v>636</v>
      </c>
      <c r="I525">
        <v>25</v>
      </c>
      <c r="J525" t="s">
        <v>51</v>
      </c>
      <c r="K525" t="s">
        <v>51</v>
      </c>
      <c r="L525" t="s">
        <v>51</v>
      </c>
      <c r="M525" t="s">
        <v>51</v>
      </c>
      <c r="N525" t="s">
        <v>51</v>
      </c>
      <c r="O525" t="s">
        <v>51</v>
      </c>
      <c r="P525" t="s">
        <v>51</v>
      </c>
      <c r="Q525" t="s">
        <v>51</v>
      </c>
      <c r="R525" t="s">
        <v>51</v>
      </c>
      <c r="S525" t="s">
        <v>51</v>
      </c>
      <c r="T525" t="s">
        <v>51</v>
      </c>
      <c r="U525" t="s">
        <v>51</v>
      </c>
      <c r="V525" t="s">
        <v>51</v>
      </c>
      <c r="W525" t="s">
        <v>51</v>
      </c>
      <c r="X525" t="s">
        <v>51</v>
      </c>
      <c r="Y525" t="s">
        <v>51</v>
      </c>
      <c r="Z525" t="s">
        <v>51</v>
      </c>
      <c r="AA525" t="s">
        <v>51</v>
      </c>
      <c r="AB525" t="s">
        <v>51</v>
      </c>
      <c r="AC525" t="s">
        <v>51</v>
      </c>
      <c r="AD525" t="s">
        <v>51</v>
      </c>
      <c r="AE525" t="s">
        <v>51</v>
      </c>
      <c r="AF525" t="s">
        <v>51</v>
      </c>
      <c r="AG525" t="s">
        <v>51</v>
      </c>
      <c r="AH525" t="s">
        <v>51</v>
      </c>
      <c r="AI525" t="s">
        <v>51</v>
      </c>
      <c r="AJ525" t="s">
        <v>51</v>
      </c>
      <c r="AK525" t="s">
        <v>51</v>
      </c>
      <c r="AL525" t="s">
        <v>51</v>
      </c>
      <c r="AM525" t="s">
        <v>51</v>
      </c>
      <c r="AN525" t="s">
        <v>51</v>
      </c>
      <c r="AO525" t="s">
        <v>51</v>
      </c>
      <c r="AP525" t="s">
        <v>51</v>
      </c>
      <c r="AQ525" t="s">
        <v>51</v>
      </c>
      <c r="AR525" t="s">
        <v>51</v>
      </c>
      <c r="AS525">
        <f t="shared" si="114"/>
        <v>4</v>
      </c>
      <c r="AT525">
        <f t="shared" si="115"/>
        <v>4</v>
      </c>
      <c r="AU525">
        <f t="shared" si="116"/>
        <v>4</v>
      </c>
      <c r="AV525">
        <f t="shared" si="117"/>
        <v>4</v>
      </c>
      <c r="AW525">
        <f t="shared" si="118"/>
        <v>4</v>
      </c>
      <c r="AX525">
        <f t="shared" si="119"/>
        <v>4</v>
      </c>
      <c r="AY525">
        <f t="shared" si="120"/>
        <v>4</v>
      </c>
      <c r="AZ525">
        <f t="shared" si="121"/>
        <v>4</v>
      </c>
      <c r="BA525">
        <f t="shared" si="122"/>
        <v>4</v>
      </c>
      <c r="BB525">
        <f t="shared" si="123"/>
        <v>9</v>
      </c>
      <c r="BC525">
        <f t="shared" si="124"/>
        <v>0</v>
      </c>
    </row>
    <row r="526" spans="1:55" hidden="1" x14ac:dyDescent="0.35">
      <c r="A526" t="s">
        <v>648</v>
      </c>
      <c r="B526" s="10" t="s">
        <v>649</v>
      </c>
      <c r="C526" t="s">
        <v>2157</v>
      </c>
      <c r="D526" t="s">
        <v>501</v>
      </c>
      <c r="E526">
        <v>717</v>
      </c>
      <c r="F526" t="s">
        <v>502</v>
      </c>
      <c r="G526">
        <v>14712</v>
      </c>
      <c r="H526">
        <v>717</v>
      </c>
      <c r="I526">
        <v>25</v>
      </c>
      <c r="J526" t="s">
        <v>51</v>
      </c>
      <c r="K526" t="s">
        <v>51</v>
      </c>
      <c r="L526" t="s">
        <v>51</v>
      </c>
      <c r="M526" t="s">
        <v>51</v>
      </c>
      <c r="N526" t="s">
        <v>51</v>
      </c>
      <c r="O526" t="s">
        <v>51</v>
      </c>
      <c r="P526" t="s">
        <v>51</v>
      </c>
      <c r="Q526" t="s">
        <v>51</v>
      </c>
      <c r="R526" t="s">
        <v>51</v>
      </c>
      <c r="S526" t="s">
        <v>51</v>
      </c>
      <c r="T526" t="s">
        <v>51</v>
      </c>
      <c r="U526" t="s">
        <v>51</v>
      </c>
      <c r="V526" t="s">
        <v>51</v>
      </c>
      <c r="W526" t="s">
        <v>51</v>
      </c>
      <c r="X526" t="s">
        <v>51</v>
      </c>
      <c r="Y526" t="s">
        <v>51</v>
      </c>
      <c r="Z526" t="s">
        <v>51</v>
      </c>
      <c r="AA526" t="s">
        <v>51</v>
      </c>
      <c r="AB526" t="s">
        <v>51</v>
      </c>
      <c r="AC526" t="s">
        <v>51</v>
      </c>
      <c r="AD526" t="s">
        <v>51</v>
      </c>
      <c r="AE526" t="s">
        <v>51</v>
      </c>
      <c r="AF526" t="s">
        <v>51</v>
      </c>
      <c r="AG526" t="s">
        <v>51</v>
      </c>
      <c r="AH526" t="s">
        <v>51</v>
      </c>
      <c r="AI526" t="s">
        <v>51</v>
      </c>
      <c r="AJ526" t="s">
        <v>51</v>
      </c>
      <c r="AK526" t="s">
        <v>51</v>
      </c>
      <c r="AL526" t="s">
        <v>51</v>
      </c>
      <c r="AM526" t="s">
        <v>51</v>
      </c>
      <c r="AN526" t="s">
        <v>51</v>
      </c>
      <c r="AO526" t="s">
        <v>51</v>
      </c>
      <c r="AP526" t="s">
        <v>51</v>
      </c>
      <c r="AQ526" t="s">
        <v>51</v>
      </c>
      <c r="AR526" t="s">
        <v>51</v>
      </c>
      <c r="AS526">
        <f t="shared" si="114"/>
        <v>4</v>
      </c>
      <c r="AT526">
        <f t="shared" si="115"/>
        <v>4</v>
      </c>
      <c r="AU526">
        <f t="shared" si="116"/>
        <v>4</v>
      </c>
      <c r="AV526">
        <f t="shared" si="117"/>
        <v>4</v>
      </c>
      <c r="AW526">
        <f t="shared" si="118"/>
        <v>4</v>
      </c>
      <c r="AX526">
        <f t="shared" si="119"/>
        <v>4</v>
      </c>
      <c r="AY526">
        <f t="shared" si="120"/>
        <v>4</v>
      </c>
      <c r="AZ526">
        <f t="shared" si="121"/>
        <v>4</v>
      </c>
      <c r="BA526">
        <f t="shared" si="122"/>
        <v>4</v>
      </c>
      <c r="BB526">
        <f t="shared" si="123"/>
        <v>9</v>
      </c>
      <c r="BC526">
        <f t="shared" si="124"/>
        <v>0</v>
      </c>
    </row>
    <row r="527" spans="1:55" hidden="1" x14ac:dyDescent="0.35">
      <c r="A527" t="s">
        <v>120</v>
      </c>
      <c r="B527" s="10" t="s">
        <v>121</v>
      </c>
      <c r="C527" t="s">
        <v>2158</v>
      </c>
      <c r="D527" t="s">
        <v>464</v>
      </c>
      <c r="E527">
        <v>483</v>
      </c>
      <c r="F527" t="s">
        <v>90</v>
      </c>
      <c r="G527">
        <v>14713</v>
      </c>
      <c r="H527">
        <v>483</v>
      </c>
      <c r="I527">
        <v>25</v>
      </c>
      <c r="J527" t="s">
        <v>51</v>
      </c>
      <c r="K527" t="s">
        <v>51</v>
      </c>
      <c r="L527" t="s">
        <v>51</v>
      </c>
      <c r="M527" t="s">
        <v>51</v>
      </c>
      <c r="N527" t="s">
        <v>51</v>
      </c>
      <c r="O527" t="s">
        <v>51</v>
      </c>
      <c r="P527" t="s">
        <v>51</v>
      </c>
      <c r="Q527" t="s">
        <v>51</v>
      </c>
      <c r="R527" t="s">
        <v>51</v>
      </c>
      <c r="S527" t="s">
        <v>51</v>
      </c>
      <c r="T527" t="s">
        <v>51</v>
      </c>
      <c r="U527" t="s">
        <v>51</v>
      </c>
      <c r="V527" t="s">
        <v>51</v>
      </c>
      <c r="W527" t="s">
        <v>51</v>
      </c>
      <c r="X527" t="s">
        <v>51</v>
      </c>
      <c r="Y527" t="s">
        <v>51</v>
      </c>
      <c r="Z527" t="s">
        <v>51</v>
      </c>
      <c r="AA527" t="s">
        <v>51</v>
      </c>
      <c r="AB527" t="s">
        <v>51</v>
      </c>
      <c r="AC527" t="s">
        <v>51</v>
      </c>
      <c r="AD527" t="s">
        <v>51</v>
      </c>
      <c r="AE527" t="s">
        <v>51</v>
      </c>
      <c r="AF527" t="s">
        <v>51</v>
      </c>
      <c r="AG527" t="s">
        <v>51</v>
      </c>
      <c r="AH527" t="s">
        <v>51</v>
      </c>
      <c r="AI527" t="s">
        <v>51</v>
      </c>
      <c r="AJ527" t="s">
        <v>51</v>
      </c>
      <c r="AK527" t="s">
        <v>51</v>
      </c>
      <c r="AL527" t="s">
        <v>51</v>
      </c>
      <c r="AM527" t="s">
        <v>51</v>
      </c>
      <c r="AN527" t="s">
        <v>51</v>
      </c>
      <c r="AO527" t="s">
        <v>51</v>
      </c>
      <c r="AP527" t="s">
        <v>51</v>
      </c>
      <c r="AQ527" t="s">
        <v>51</v>
      </c>
      <c r="AR527" t="s">
        <v>51</v>
      </c>
      <c r="AS527">
        <f t="shared" si="114"/>
        <v>4</v>
      </c>
      <c r="AT527">
        <f t="shared" si="115"/>
        <v>4</v>
      </c>
      <c r="AU527">
        <f t="shared" si="116"/>
        <v>4</v>
      </c>
      <c r="AV527">
        <f t="shared" si="117"/>
        <v>4</v>
      </c>
      <c r="AW527">
        <f t="shared" si="118"/>
        <v>4</v>
      </c>
      <c r="AX527">
        <f t="shared" si="119"/>
        <v>4</v>
      </c>
      <c r="AY527">
        <f t="shared" si="120"/>
        <v>4</v>
      </c>
      <c r="AZ527">
        <f t="shared" si="121"/>
        <v>4</v>
      </c>
      <c r="BA527">
        <f t="shared" si="122"/>
        <v>4</v>
      </c>
      <c r="BB527">
        <f t="shared" si="123"/>
        <v>9</v>
      </c>
      <c r="BC527">
        <f t="shared" si="124"/>
        <v>0</v>
      </c>
    </row>
    <row r="528" spans="1:55" hidden="1" x14ac:dyDescent="0.35">
      <c r="A528" t="s">
        <v>648</v>
      </c>
      <c r="B528" s="10" t="s">
        <v>649</v>
      </c>
      <c r="C528" t="s">
        <v>2159</v>
      </c>
      <c r="D528" t="s">
        <v>501</v>
      </c>
      <c r="E528">
        <v>891</v>
      </c>
      <c r="F528" t="s">
        <v>502</v>
      </c>
      <c r="G528">
        <v>14714</v>
      </c>
      <c r="H528">
        <v>891</v>
      </c>
      <c r="I528">
        <v>25</v>
      </c>
      <c r="J528" t="s">
        <v>51</v>
      </c>
      <c r="K528" t="s">
        <v>51</v>
      </c>
      <c r="L528" t="s">
        <v>51</v>
      </c>
      <c r="M528" t="s">
        <v>51</v>
      </c>
      <c r="N528" t="s">
        <v>51</v>
      </c>
      <c r="O528" t="s">
        <v>51</v>
      </c>
      <c r="P528" t="s">
        <v>51</v>
      </c>
      <c r="Q528" t="s">
        <v>51</v>
      </c>
      <c r="R528" t="s">
        <v>51</v>
      </c>
      <c r="S528" t="s">
        <v>51</v>
      </c>
      <c r="T528" t="s">
        <v>51</v>
      </c>
      <c r="U528" t="s">
        <v>51</v>
      </c>
      <c r="V528" t="s">
        <v>51</v>
      </c>
      <c r="W528" t="s">
        <v>51</v>
      </c>
      <c r="X528" t="s">
        <v>51</v>
      </c>
      <c r="Y528" t="s">
        <v>51</v>
      </c>
      <c r="Z528" t="s">
        <v>51</v>
      </c>
      <c r="AA528" t="s">
        <v>51</v>
      </c>
      <c r="AB528" t="s">
        <v>51</v>
      </c>
      <c r="AC528" t="s">
        <v>51</v>
      </c>
      <c r="AD528" t="s">
        <v>51</v>
      </c>
      <c r="AE528" t="s">
        <v>51</v>
      </c>
      <c r="AF528" t="s">
        <v>51</v>
      </c>
      <c r="AG528" t="s">
        <v>51</v>
      </c>
      <c r="AH528" t="s">
        <v>51</v>
      </c>
      <c r="AI528" t="s">
        <v>51</v>
      </c>
      <c r="AJ528" t="s">
        <v>51</v>
      </c>
      <c r="AK528" t="s">
        <v>51</v>
      </c>
      <c r="AL528" t="s">
        <v>51</v>
      </c>
      <c r="AM528" t="s">
        <v>51</v>
      </c>
      <c r="AN528" t="s">
        <v>51</v>
      </c>
      <c r="AO528" t="s">
        <v>51</v>
      </c>
      <c r="AP528" t="s">
        <v>51</v>
      </c>
      <c r="AQ528" t="s">
        <v>51</v>
      </c>
      <c r="AR528" t="s">
        <v>51</v>
      </c>
      <c r="AS528">
        <f t="shared" si="114"/>
        <v>4</v>
      </c>
      <c r="AT528">
        <f t="shared" si="115"/>
        <v>4</v>
      </c>
      <c r="AU528">
        <f t="shared" si="116"/>
        <v>4</v>
      </c>
      <c r="AV528">
        <f t="shared" si="117"/>
        <v>4</v>
      </c>
      <c r="AW528">
        <f t="shared" si="118"/>
        <v>4</v>
      </c>
      <c r="AX528">
        <f t="shared" si="119"/>
        <v>4</v>
      </c>
      <c r="AY528">
        <f t="shared" si="120"/>
        <v>4</v>
      </c>
      <c r="AZ528">
        <f t="shared" si="121"/>
        <v>4</v>
      </c>
      <c r="BA528">
        <f t="shared" si="122"/>
        <v>4</v>
      </c>
      <c r="BB528">
        <f t="shared" si="123"/>
        <v>9</v>
      </c>
      <c r="BC528">
        <f t="shared" si="124"/>
        <v>0</v>
      </c>
    </row>
    <row r="529" spans="1:55" hidden="1" x14ac:dyDescent="0.35">
      <c r="A529" t="s">
        <v>164</v>
      </c>
      <c r="B529" s="10" t="s">
        <v>165</v>
      </c>
      <c r="C529" t="s">
        <v>2160</v>
      </c>
      <c r="D529" t="s">
        <v>501</v>
      </c>
      <c r="E529">
        <v>556</v>
      </c>
      <c r="F529" t="s">
        <v>502</v>
      </c>
      <c r="G529">
        <v>14715</v>
      </c>
      <c r="H529">
        <v>556</v>
      </c>
      <c r="I529">
        <v>25</v>
      </c>
      <c r="J529" t="s">
        <v>51</v>
      </c>
      <c r="K529" t="s">
        <v>51</v>
      </c>
      <c r="L529" t="s">
        <v>51</v>
      </c>
      <c r="M529" t="s">
        <v>51</v>
      </c>
      <c r="N529" t="s">
        <v>51</v>
      </c>
      <c r="O529" t="s">
        <v>51</v>
      </c>
      <c r="P529" t="s">
        <v>51</v>
      </c>
      <c r="Q529" t="s">
        <v>51</v>
      </c>
      <c r="R529" t="s">
        <v>51</v>
      </c>
      <c r="S529" t="s">
        <v>51</v>
      </c>
      <c r="T529" t="s">
        <v>51</v>
      </c>
      <c r="U529" t="s">
        <v>51</v>
      </c>
      <c r="V529" t="s">
        <v>51</v>
      </c>
      <c r="W529" t="s">
        <v>51</v>
      </c>
      <c r="X529" t="s">
        <v>51</v>
      </c>
      <c r="Y529" t="s">
        <v>51</v>
      </c>
      <c r="Z529" t="s">
        <v>51</v>
      </c>
      <c r="AA529" t="s">
        <v>51</v>
      </c>
      <c r="AB529" t="s">
        <v>51</v>
      </c>
      <c r="AC529" t="s">
        <v>51</v>
      </c>
      <c r="AD529" t="s">
        <v>51</v>
      </c>
      <c r="AE529" t="s">
        <v>51</v>
      </c>
      <c r="AF529" t="s">
        <v>51</v>
      </c>
      <c r="AG529" t="s">
        <v>51</v>
      </c>
      <c r="AH529" t="s">
        <v>51</v>
      </c>
      <c r="AI529" t="s">
        <v>51</v>
      </c>
      <c r="AJ529" t="s">
        <v>51</v>
      </c>
      <c r="AK529" t="s">
        <v>51</v>
      </c>
      <c r="AL529" t="s">
        <v>51</v>
      </c>
      <c r="AM529" t="s">
        <v>51</v>
      </c>
      <c r="AN529" t="s">
        <v>51</v>
      </c>
      <c r="AO529" t="s">
        <v>51</v>
      </c>
      <c r="AP529" t="s">
        <v>51</v>
      </c>
      <c r="AQ529" t="s">
        <v>51</v>
      </c>
      <c r="AR529" t="s">
        <v>51</v>
      </c>
      <c r="AS529">
        <f t="shared" si="114"/>
        <v>4</v>
      </c>
      <c r="AT529">
        <f t="shared" si="115"/>
        <v>4</v>
      </c>
      <c r="AU529">
        <f t="shared" si="116"/>
        <v>4</v>
      </c>
      <c r="AV529">
        <f t="shared" si="117"/>
        <v>4</v>
      </c>
      <c r="AW529">
        <f t="shared" si="118"/>
        <v>4</v>
      </c>
      <c r="AX529">
        <f t="shared" si="119"/>
        <v>4</v>
      </c>
      <c r="AY529">
        <f t="shared" si="120"/>
        <v>4</v>
      </c>
      <c r="AZ529">
        <f t="shared" si="121"/>
        <v>4</v>
      </c>
      <c r="BA529">
        <f t="shared" si="122"/>
        <v>4</v>
      </c>
      <c r="BB529">
        <f t="shared" si="123"/>
        <v>9</v>
      </c>
      <c r="BC529">
        <f t="shared" si="124"/>
        <v>0</v>
      </c>
    </row>
    <row r="530" spans="1:55" hidden="1" x14ac:dyDescent="0.35">
      <c r="A530" t="s">
        <v>164</v>
      </c>
      <c r="B530" s="10" t="s">
        <v>165</v>
      </c>
      <c r="C530" t="s">
        <v>2161</v>
      </c>
      <c r="D530" t="s">
        <v>501</v>
      </c>
      <c r="E530">
        <v>542</v>
      </c>
      <c r="F530" t="s">
        <v>502</v>
      </c>
      <c r="G530">
        <v>14716</v>
      </c>
      <c r="H530">
        <v>542</v>
      </c>
      <c r="I530">
        <v>25</v>
      </c>
      <c r="J530" t="s">
        <v>51</v>
      </c>
      <c r="K530" t="s">
        <v>51</v>
      </c>
      <c r="L530" t="s">
        <v>51</v>
      </c>
      <c r="M530" t="s">
        <v>51</v>
      </c>
      <c r="N530" t="s">
        <v>51</v>
      </c>
      <c r="O530" t="s">
        <v>51</v>
      </c>
      <c r="P530" t="s">
        <v>51</v>
      </c>
      <c r="Q530" t="s">
        <v>51</v>
      </c>
      <c r="R530" t="s">
        <v>51</v>
      </c>
      <c r="S530" t="s">
        <v>51</v>
      </c>
      <c r="T530" t="s">
        <v>51</v>
      </c>
      <c r="U530" t="s">
        <v>51</v>
      </c>
      <c r="V530" t="s">
        <v>51</v>
      </c>
      <c r="W530" t="s">
        <v>51</v>
      </c>
      <c r="X530" t="s">
        <v>51</v>
      </c>
      <c r="Y530" t="s">
        <v>51</v>
      </c>
      <c r="Z530" t="s">
        <v>51</v>
      </c>
      <c r="AA530" t="s">
        <v>51</v>
      </c>
      <c r="AB530" t="s">
        <v>51</v>
      </c>
      <c r="AC530" t="s">
        <v>51</v>
      </c>
      <c r="AD530" t="s">
        <v>51</v>
      </c>
      <c r="AE530" t="s">
        <v>51</v>
      </c>
      <c r="AF530" t="s">
        <v>51</v>
      </c>
      <c r="AG530" t="s">
        <v>51</v>
      </c>
      <c r="AH530" t="s">
        <v>51</v>
      </c>
      <c r="AI530" t="s">
        <v>51</v>
      </c>
      <c r="AJ530" t="s">
        <v>51</v>
      </c>
      <c r="AK530" t="s">
        <v>51</v>
      </c>
      <c r="AL530" t="s">
        <v>51</v>
      </c>
      <c r="AM530" t="s">
        <v>51</v>
      </c>
      <c r="AN530" t="s">
        <v>51</v>
      </c>
      <c r="AO530" t="s">
        <v>51</v>
      </c>
      <c r="AP530" t="s">
        <v>51</v>
      </c>
      <c r="AQ530" t="s">
        <v>51</v>
      </c>
      <c r="AR530" t="s">
        <v>51</v>
      </c>
      <c r="AS530">
        <f t="shared" si="114"/>
        <v>4</v>
      </c>
      <c r="AT530">
        <f t="shared" si="115"/>
        <v>4</v>
      </c>
      <c r="AU530">
        <f t="shared" si="116"/>
        <v>4</v>
      </c>
      <c r="AV530">
        <f t="shared" si="117"/>
        <v>4</v>
      </c>
      <c r="AW530">
        <f t="shared" si="118"/>
        <v>4</v>
      </c>
      <c r="AX530">
        <f t="shared" si="119"/>
        <v>4</v>
      </c>
      <c r="AY530">
        <f t="shared" si="120"/>
        <v>4</v>
      </c>
      <c r="AZ530">
        <f t="shared" si="121"/>
        <v>4</v>
      </c>
      <c r="BA530">
        <f t="shared" si="122"/>
        <v>4</v>
      </c>
      <c r="BB530">
        <f t="shared" si="123"/>
        <v>9</v>
      </c>
      <c r="BC530">
        <f t="shared" si="124"/>
        <v>0</v>
      </c>
    </row>
    <row r="531" spans="1:55" hidden="1" x14ac:dyDescent="0.35">
      <c r="A531" t="s">
        <v>164</v>
      </c>
      <c r="B531" s="10" t="s">
        <v>165</v>
      </c>
      <c r="C531" t="s">
        <v>2162</v>
      </c>
      <c r="D531" t="s">
        <v>501</v>
      </c>
      <c r="E531">
        <v>552</v>
      </c>
      <c r="F531" t="s">
        <v>502</v>
      </c>
      <c r="G531">
        <v>14717</v>
      </c>
      <c r="H531">
        <v>552</v>
      </c>
      <c r="I531">
        <v>25</v>
      </c>
      <c r="J531" t="s">
        <v>51</v>
      </c>
      <c r="K531" t="s">
        <v>51</v>
      </c>
      <c r="L531" t="s">
        <v>51</v>
      </c>
      <c r="M531" t="s">
        <v>51</v>
      </c>
      <c r="N531" t="s">
        <v>51</v>
      </c>
      <c r="O531" t="s">
        <v>51</v>
      </c>
      <c r="P531" t="s">
        <v>51</v>
      </c>
      <c r="Q531" t="s">
        <v>51</v>
      </c>
      <c r="R531" t="s">
        <v>51</v>
      </c>
      <c r="S531" t="s">
        <v>51</v>
      </c>
      <c r="T531" t="s">
        <v>51</v>
      </c>
      <c r="U531" t="s">
        <v>51</v>
      </c>
      <c r="V531" t="s">
        <v>51</v>
      </c>
      <c r="W531" t="s">
        <v>51</v>
      </c>
      <c r="X531" t="s">
        <v>51</v>
      </c>
      <c r="Y531" t="s">
        <v>51</v>
      </c>
      <c r="Z531" t="s">
        <v>51</v>
      </c>
      <c r="AA531" t="s">
        <v>51</v>
      </c>
      <c r="AB531" t="s">
        <v>51</v>
      </c>
      <c r="AC531" t="s">
        <v>51</v>
      </c>
      <c r="AD531" t="s">
        <v>51</v>
      </c>
      <c r="AE531" t="s">
        <v>51</v>
      </c>
      <c r="AF531" t="s">
        <v>51</v>
      </c>
      <c r="AG531" t="s">
        <v>51</v>
      </c>
      <c r="AH531" t="s">
        <v>51</v>
      </c>
      <c r="AI531" t="s">
        <v>51</v>
      </c>
      <c r="AJ531" t="s">
        <v>51</v>
      </c>
      <c r="AK531" t="s">
        <v>51</v>
      </c>
      <c r="AL531" t="s">
        <v>51</v>
      </c>
      <c r="AM531" t="s">
        <v>51</v>
      </c>
      <c r="AN531" t="s">
        <v>51</v>
      </c>
      <c r="AO531" t="s">
        <v>51</v>
      </c>
      <c r="AP531" t="s">
        <v>51</v>
      </c>
      <c r="AQ531" t="s">
        <v>51</v>
      </c>
      <c r="AR531" t="s">
        <v>51</v>
      </c>
      <c r="AS531">
        <f t="shared" si="114"/>
        <v>4</v>
      </c>
      <c r="AT531">
        <f t="shared" si="115"/>
        <v>4</v>
      </c>
      <c r="AU531">
        <f t="shared" si="116"/>
        <v>4</v>
      </c>
      <c r="AV531">
        <f t="shared" si="117"/>
        <v>4</v>
      </c>
      <c r="AW531">
        <f t="shared" si="118"/>
        <v>4</v>
      </c>
      <c r="AX531">
        <f t="shared" si="119"/>
        <v>4</v>
      </c>
      <c r="AY531">
        <f t="shared" si="120"/>
        <v>4</v>
      </c>
      <c r="AZ531">
        <f t="shared" si="121"/>
        <v>4</v>
      </c>
      <c r="BA531">
        <f t="shared" si="122"/>
        <v>4</v>
      </c>
      <c r="BB531">
        <f t="shared" si="123"/>
        <v>9</v>
      </c>
      <c r="BC531">
        <f t="shared" si="124"/>
        <v>0</v>
      </c>
    </row>
    <row r="532" spans="1:55" hidden="1" x14ac:dyDescent="0.35">
      <c r="A532" t="s">
        <v>164</v>
      </c>
      <c r="B532" s="10" t="s">
        <v>165</v>
      </c>
      <c r="C532" t="s">
        <v>2163</v>
      </c>
      <c r="D532" t="s">
        <v>501</v>
      </c>
      <c r="E532">
        <v>537</v>
      </c>
      <c r="F532" t="s">
        <v>502</v>
      </c>
      <c r="G532">
        <v>14718</v>
      </c>
      <c r="H532">
        <v>537</v>
      </c>
      <c r="I532">
        <v>25</v>
      </c>
      <c r="J532" t="s">
        <v>51</v>
      </c>
      <c r="K532" t="s">
        <v>51</v>
      </c>
      <c r="L532" t="s">
        <v>51</v>
      </c>
      <c r="M532" t="s">
        <v>51</v>
      </c>
      <c r="N532" t="s">
        <v>51</v>
      </c>
      <c r="O532" t="s">
        <v>51</v>
      </c>
      <c r="P532" t="s">
        <v>51</v>
      </c>
      <c r="Q532" t="s">
        <v>51</v>
      </c>
      <c r="R532" t="s">
        <v>51</v>
      </c>
      <c r="S532" t="s">
        <v>51</v>
      </c>
      <c r="T532" t="s">
        <v>51</v>
      </c>
      <c r="U532" t="s">
        <v>51</v>
      </c>
      <c r="V532" t="s">
        <v>51</v>
      </c>
      <c r="W532" t="s">
        <v>51</v>
      </c>
      <c r="X532" t="s">
        <v>51</v>
      </c>
      <c r="Y532" t="s">
        <v>51</v>
      </c>
      <c r="Z532" t="s">
        <v>51</v>
      </c>
      <c r="AA532" t="s">
        <v>51</v>
      </c>
      <c r="AB532" t="s">
        <v>51</v>
      </c>
      <c r="AC532" t="s">
        <v>51</v>
      </c>
      <c r="AD532" t="s">
        <v>51</v>
      </c>
      <c r="AE532" t="s">
        <v>51</v>
      </c>
      <c r="AF532" t="s">
        <v>51</v>
      </c>
      <c r="AG532" t="s">
        <v>51</v>
      </c>
      <c r="AH532" t="s">
        <v>51</v>
      </c>
      <c r="AI532" t="s">
        <v>51</v>
      </c>
      <c r="AJ532" t="s">
        <v>51</v>
      </c>
      <c r="AK532" t="s">
        <v>51</v>
      </c>
      <c r="AL532" t="s">
        <v>51</v>
      </c>
      <c r="AM532" t="s">
        <v>51</v>
      </c>
      <c r="AN532" t="s">
        <v>51</v>
      </c>
      <c r="AO532" t="s">
        <v>51</v>
      </c>
      <c r="AP532" t="s">
        <v>51</v>
      </c>
      <c r="AQ532" t="s">
        <v>51</v>
      </c>
      <c r="AR532" t="s">
        <v>51</v>
      </c>
      <c r="AS532">
        <f t="shared" si="114"/>
        <v>4</v>
      </c>
      <c r="AT532">
        <f t="shared" si="115"/>
        <v>4</v>
      </c>
      <c r="AU532">
        <f t="shared" si="116"/>
        <v>4</v>
      </c>
      <c r="AV532">
        <f t="shared" si="117"/>
        <v>4</v>
      </c>
      <c r="AW532">
        <f t="shared" si="118"/>
        <v>4</v>
      </c>
      <c r="AX532">
        <f t="shared" si="119"/>
        <v>4</v>
      </c>
      <c r="AY532">
        <f t="shared" si="120"/>
        <v>4</v>
      </c>
      <c r="AZ532">
        <f t="shared" si="121"/>
        <v>4</v>
      </c>
      <c r="BA532">
        <f t="shared" si="122"/>
        <v>4</v>
      </c>
      <c r="BB532">
        <f t="shared" si="123"/>
        <v>9</v>
      </c>
      <c r="BC532">
        <f t="shared" si="124"/>
        <v>0</v>
      </c>
    </row>
    <row r="533" spans="1:55" hidden="1" x14ac:dyDescent="0.35">
      <c r="A533" t="s">
        <v>164</v>
      </c>
      <c r="B533" s="10" t="s">
        <v>165</v>
      </c>
      <c r="C533" t="s">
        <v>2164</v>
      </c>
      <c r="D533" t="s">
        <v>501</v>
      </c>
      <c r="E533">
        <v>663</v>
      </c>
      <c r="F533" t="s">
        <v>502</v>
      </c>
      <c r="G533">
        <v>14719</v>
      </c>
      <c r="H533">
        <v>663</v>
      </c>
      <c r="I533">
        <v>25</v>
      </c>
      <c r="J533" t="s">
        <v>51</v>
      </c>
      <c r="K533" t="s">
        <v>51</v>
      </c>
      <c r="L533" t="s">
        <v>51</v>
      </c>
      <c r="M533" t="s">
        <v>51</v>
      </c>
      <c r="N533" t="s">
        <v>51</v>
      </c>
      <c r="O533" t="s">
        <v>51</v>
      </c>
      <c r="P533" t="s">
        <v>51</v>
      </c>
      <c r="Q533" t="s">
        <v>51</v>
      </c>
      <c r="R533" t="s">
        <v>51</v>
      </c>
      <c r="S533" t="s">
        <v>51</v>
      </c>
      <c r="T533" t="s">
        <v>51</v>
      </c>
      <c r="U533" t="s">
        <v>51</v>
      </c>
      <c r="V533" t="s">
        <v>51</v>
      </c>
      <c r="W533" t="s">
        <v>51</v>
      </c>
      <c r="X533" t="s">
        <v>51</v>
      </c>
      <c r="Y533" t="s">
        <v>51</v>
      </c>
      <c r="Z533" t="s">
        <v>51</v>
      </c>
      <c r="AA533" t="s">
        <v>51</v>
      </c>
      <c r="AB533" t="s">
        <v>51</v>
      </c>
      <c r="AC533" t="s">
        <v>51</v>
      </c>
      <c r="AD533" t="s">
        <v>51</v>
      </c>
      <c r="AE533" t="s">
        <v>51</v>
      </c>
      <c r="AF533" t="s">
        <v>51</v>
      </c>
      <c r="AG533" t="s">
        <v>51</v>
      </c>
      <c r="AH533" t="s">
        <v>51</v>
      </c>
      <c r="AI533" t="s">
        <v>51</v>
      </c>
      <c r="AJ533" t="s">
        <v>51</v>
      </c>
      <c r="AK533" t="s">
        <v>51</v>
      </c>
      <c r="AL533" t="s">
        <v>51</v>
      </c>
      <c r="AM533" t="s">
        <v>51</v>
      </c>
      <c r="AN533" t="s">
        <v>51</v>
      </c>
      <c r="AO533" t="s">
        <v>51</v>
      </c>
      <c r="AP533" t="s">
        <v>51</v>
      </c>
      <c r="AQ533" t="s">
        <v>51</v>
      </c>
      <c r="AR533" t="s">
        <v>51</v>
      </c>
      <c r="AS533">
        <f t="shared" si="114"/>
        <v>4</v>
      </c>
      <c r="AT533">
        <f t="shared" si="115"/>
        <v>4</v>
      </c>
      <c r="AU533">
        <f t="shared" si="116"/>
        <v>4</v>
      </c>
      <c r="AV533">
        <f t="shared" si="117"/>
        <v>4</v>
      </c>
      <c r="AW533">
        <f t="shared" si="118"/>
        <v>4</v>
      </c>
      <c r="AX533">
        <f t="shared" si="119"/>
        <v>4</v>
      </c>
      <c r="AY533">
        <f t="shared" si="120"/>
        <v>4</v>
      </c>
      <c r="AZ533">
        <f t="shared" si="121"/>
        <v>4</v>
      </c>
      <c r="BA533">
        <f t="shared" si="122"/>
        <v>4</v>
      </c>
      <c r="BB533">
        <f t="shared" si="123"/>
        <v>9</v>
      </c>
      <c r="BC533">
        <f t="shared" si="124"/>
        <v>0</v>
      </c>
    </row>
    <row r="534" spans="1:55" hidden="1" x14ac:dyDescent="0.35">
      <c r="A534" t="s">
        <v>164</v>
      </c>
      <c r="B534" s="10" t="s">
        <v>165</v>
      </c>
      <c r="C534" t="s">
        <v>2165</v>
      </c>
      <c r="D534" t="s">
        <v>501</v>
      </c>
      <c r="E534">
        <v>549</v>
      </c>
      <c r="F534" t="s">
        <v>502</v>
      </c>
      <c r="G534">
        <v>14720</v>
      </c>
      <c r="H534">
        <v>549</v>
      </c>
      <c r="I534">
        <v>25</v>
      </c>
      <c r="J534" t="s">
        <v>51</v>
      </c>
      <c r="K534" t="s">
        <v>51</v>
      </c>
      <c r="L534" t="s">
        <v>51</v>
      </c>
      <c r="M534" t="s">
        <v>51</v>
      </c>
      <c r="N534" t="s">
        <v>51</v>
      </c>
      <c r="O534" t="s">
        <v>51</v>
      </c>
      <c r="P534" t="s">
        <v>51</v>
      </c>
      <c r="Q534" t="s">
        <v>51</v>
      </c>
      <c r="R534" t="s">
        <v>51</v>
      </c>
      <c r="S534" t="s">
        <v>51</v>
      </c>
      <c r="T534" t="s">
        <v>51</v>
      </c>
      <c r="U534" t="s">
        <v>51</v>
      </c>
      <c r="V534" t="s">
        <v>51</v>
      </c>
      <c r="W534" t="s">
        <v>51</v>
      </c>
      <c r="X534" t="s">
        <v>51</v>
      </c>
      <c r="Y534" t="s">
        <v>51</v>
      </c>
      <c r="Z534" t="s">
        <v>51</v>
      </c>
      <c r="AA534" t="s">
        <v>51</v>
      </c>
      <c r="AB534" t="s">
        <v>51</v>
      </c>
      <c r="AC534" t="s">
        <v>51</v>
      </c>
      <c r="AD534" t="s">
        <v>51</v>
      </c>
      <c r="AE534" t="s">
        <v>51</v>
      </c>
      <c r="AF534" t="s">
        <v>51</v>
      </c>
      <c r="AG534" t="s">
        <v>51</v>
      </c>
      <c r="AH534" t="s">
        <v>51</v>
      </c>
      <c r="AI534" t="s">
        <v>51</v>
      </c>
      <c r="AJ534" t="s">
        <v>51</v>
      </c>
      <c r="AK534" t="s">
        <v>51</v>
      </c>
      <c r="AL534" t="s">
        <v>51</v>
      </c>
      <c r="AM534" t="s">
        <v>51</v>
      </c>
      <c r="AN534" t="s">
        <v>51</v>
      </c>
      <c r="AO534" t="s">
        <v>51</v>
      </c>
      <c r="AP534" t="s">
        <v>51</v>
      </c>
      <c r="AQ534" t="s">
        <v>51</v>
      </c>
      <c r="AR534" t="s">
        <v>51</v>
      </c>
      <c r="AS534">
        <f t="shared" si="114"/>
        <v>4</v>
      </c>
      <c r="AT534">
        <f t="shared" si="115"/>
        <v>4</v>
      </c>
      <c r="AU534">
        <f t="shared" si="116"/>
        <v>4</v>
      </c>
      <c r="AV534">
        <f t="shared" si="117"/>
        <v>4</v>
      </c>
      <c r="AW534">
        <f t="shared" si="118"/>
        <v>4</v>
      </c>
      <c r="AX534">
        <f t="shared" si="119"/>
        <v>4</v>
      </c>
      <c r="AY534">
        <f t="shared" si="120"/>
        <v>4</v>
      </c>
      <c r="AZ534">
        <f t="shared" si="121"/>
        <v>4</v>
      </c>
      <c r="BA534">
        <f t="shared" si="122"/>
        <v>4</v>
      </c>
      <c r="BB534">
        <f t="shared" si="123"/>
        <v>9</v>
      </c>
      <c r="BC534">
        <f t="shared" si="124"/>
        <v>0</v>
      </c>
    </row>
    <row r="535" spans="1:55" hidden="1" x14ac:dyDescent="0.35">
      <c r="A535" t="s">
        <v>164</v>
      </c>
      <c r="B535" s="10" t="s">
        <v>165</v>
      </c>
      <c r="C535" t="s">
        <v>2166</v>
      </c>
      <c r="D535" t="s">
        <v>501</v>
      </c>
      <c r="E535">
        <v>534</v>
      </c>
      <c r="F535" t="s">
        <v>502</v>
      </c>
      <c r="G535">
        <v>14721</v>
      </c>
      <c r="H535">
        <v>534</v>
      </c>
      <c r="I535">
        <v>25</v>
      </c>
      <c r="J535" t="s">
        <v>51</v>
      </c>
      <c r="K535" t="s">
        <v>51</v>
      </c>
      <c r="L535" t="s">
        <v>51</v>
      </c>
      <c r="M535" t="s">
        <v>51</v>
      </c>
      <c r="N535" t="s">
        <v>51</v>
      </c>
      <c r="O535" t="s">
        <v>51</v>
      </c>
      <c r="P535" t="s">
        <v>51</v>
      </c>
      <c r="Q535" t="s">
        <v>51</v>
      </c>
      <c r="R535" t="s">
        <v>51</v>
      </c>
      <c r="S535" t="s">
        <v>51</v>
      </c>
      <c r="T535" t="s">
        <v>51</v>
      </c>
      <c r="U535" t="s">
        <v>51</v>
      </c>
      <c r="V535" t="s">
        <v>51</v>
      </c>
      <c r="W535" t="s">
        <v>51</v>
      </c>
      <c r="X535" t="s">
        <v>51</v>
      </c>
      <c r="Y535" t="s">
        <v>51</v>
      </c>
      <c r="Z535" t="s">
        <v>51</v>
      </c>
      <c r="AA535" t="s">
        <v>51</v>
      </c>
      <c r="AB535" t="s">
        <v>51</v>
      </c>
      <c r="AC535" t="s">
        <v>51</v>
      </c>
      <c r="AD535" t="s">
        <v>51</v>
      </c>
      <c r="AE535" t="s">
        <v>51</v>
      </c>
      <c r="AF535" t="s">
        <v>51</v>
      </c>
      <c r="AG535" t="s">
        <v>51</v>
      </c>
      <c r="AH535" t="s">
        <v>51</v>
      </c>
      <c r="AI535" t="s">
        <v>51</v>
      </c>
      <c r="AJ535" t="s">
        <v>51</v>
      </c>
      <c r="AK535" t="s">
        <v>51</v>
      </c>
      <c r="AL535" t="s">
        <v>51</v>
      </c>
      <c r="AM535" t="s">
        <v>51</v>
      </c>
      <c r="AN535" t="s">
        <v>51</v>
      </c>
      <c r="AO535" t="s">
        <v>51</v>
      </c>
      <c r="AP535" t="s">
        <v>51</v>
      </c>
      <c r="AQ535" t="s">
        <v>51</v>
      </c>
      <c r="AR535" t="s">
        <v>51</v>
      </c>
      <c r="AS535">
        <f t="shared" si="114"/>
        <v>4</v>
      </c>
      <c r="AT535">
        <f t="shared" si="115"/>
        <v>4</v>
      </c>
      <c r="AU535">
        <f t="shared" si="116"/>
        <v>4</v>
      </c>
      <c r="AV535">
        <f t="shared" si="117"/>
        <v>4</v>
      </c>
      <c r="AW535">
        <f t="shared" si="118"/>
        <v>4</v>
      </c>
      <c r="AX535">
        <f t="shared" si="119"/>
        <v>4</v>
      </c>
      <c r="AY535">
        <f t="shared" si="120"/>
        <v>4</v>
      </c>
      <c r="AZ535">
        <f t="shared" si="121"/>
        <v>4</v>
      </c>
      <c r="BA535">
        <f t="shared" si="122"/>
        <v>4</v>
      </c>
      <c r="BB535">
        <f t="shared" si="123"/>
        <v>9</v>
      </c>
      <c r="BC535">
        <f t="shared" si="124"/>
        <v>0</v>
      </c>
    </row>
    <row r="536" spans="1:55" hidden="1" x14ac:dyDescent="0.35">
      <c r="A536" t="s">
        <v>164</v>
      </c>
      <c r="B536" s="10" t="s">
        <v>165</v>
      </c>
      <c r="C536" t="s">
        <v>2167</v>
      </c>
      <c r="D536" t="s">
        <v>501</v>
      </c>
      <c r="E536">
        <v>2078</v>
      </c>
      <c r="F536" t="s">
        <v>86</v>
      </c>
      <c r="G536">
        <v>14722</v>
      </c>
      <c r="H536">
        <v>2078</v>
      </c>
      <c r="I536">
        <v>25</v>
      </c>
      <c r="J536" t="s">
        <v>51</v>
      </c>
      <c r="K536" t="s">
        <v>51</v>
      </c>
      <c r="L536" t="s">
        <v>51</v>
      </c>
      <c r="M536" t="s">
        <v>51</v>
      </c>
      <c r="N536" t="s">
        <v>51</v>
      </c>
      <c r="O536" t="s">
        <v>51</v>
      </c>
      <c r="P536" t="s">
        <v>51</v>
      </c>
      <c r="Q536" t="s">
        <v>51</v>
      </c>
      <c r="R536" t="s">
        <v>51</v>
      </c>
      <c r="S536" t="s">
        <v>51</v>
      </c>
      <c r="T536" t="s">
        <v>51</v>
      </c>
      <c r="U536" t="s">
        <v>51</v>
      </c>
      <c r="V536" t="s">
        <v>51</v>
      </c>
      <c r="W536" t="s">
        <v>51</v>
      </c>
      <c r="X536" t="s">
        <v>51</v>
      </c>
      <c r="Y536" t="s">
        <v>51</v>
      </c>
      <c r="Z536" t="s">
        <v>51</v>
      </c>
      <c r="AA536" t="s">
        <v>51</v>
      </c>
      <c r="AB536" t="s">
        <v>51</v>
      </c>
      <c r="AC536" t="s">
        <v>51</v>
      </c>
      <c r="AD536" t="s">
        <v>51</v>
      </c>
      <c r="AE536" t="s">
        <v>51</v>
      </c>
      <c r="AF536" t="s">
        <v>51</v>
      </c>
      <c r="AG536" t="s">
        <v>51</v>
      </c>
      <c r="AH536" t="s">
        <v>51</v>
      </c>
      <c r="AI536" t="s">
        <v>51</v>
      </c>
      <c r="AJ536" t="s">
        <v>51</v>
      </c>
      <c r="AK536" t="s">
        <v>51</v>
      </c>
      <c r="AL536" t="s">
        <v>51</v>
      </c>
      <c r="AM536" t="s">
        <v>51</v>
      </c>
      <c r="AN536" t="s">
        <v>51</v>
      </c>
      <c r="AO536" t="s">
        <v>51</v>
      </c>
      <c r="AP536" t="s">
        <v>51</v>
      </c>
      <c r="AQ536" t="s">
        <v>51</v>
      </c>
      <c r="AR536" t="s">
        <v>51</v>
      </c>
      <c r="AS536">
        <f t="shared" si="114"/>
        <v>4</v>
      </c>
      <c r="AT536">
        <f t="shared" si="115"/>
        <v>4</v>
      </c>
      <c r="AU536">
        <f t="shared" si="116"/>
        <v>4</v>
      </c>
      <c r="AV536">
        <f t="shared" si="117"/>
        <v>4</v>
      </c>
      <c r="AW536">
        <f t="shared" si="118"/>
        <v>4</v>
      </c>
      <c r="AX536">
        <f t="shared" si="119"/>
        <v>4</v>
      </c>
      <c r="AY536">
        <f t="shared" si="120"/>
        <v>4</v>
      </c>
      <c r="AZ536">
        <f t="shared" si="121"/>
        <v>4</v>
      </c>
      <c r="BA536">
        <f t="shared" si="122"/>
        <v>4</v>
      </c>
      <c r="BB536">
        <f t="shared" si="123"/>
        <v>9</v>
      </c>
      <c r="BC536">
        <f t="shared" si="124"/>
        <v>0</v>
      </c>
    </row>
    <row r="537" spans="1:55" hidden="1" x14ac:dyDescent="0.35">
      <c r="A537" t="s">
        <v>648</v>
      </c>
      <c r="B537" s="10" t="s">
        <v>649</v>
      </c>
      <c r="C537" t="s">
        <v>2168</v>
      </c>
      <c r="D537" t="s">
        <v>85</v>
      </c>
      <c r="E537">
        <v>454</v>
      </c>
      <c r="F537" t="s">
        <v>86</v>
      </c>
      <c r="G537">
        <v>14723</v>
      </c>
      <c r="H537">
        <v>454</v>
      </c>
      <c r="I537">
        <v>25</v>
      </c>
      <c r="J537" t="s">
        <v>51</v>
      </c>
      <c r="K537" t="s">
        <v>51</v>
      </c>
      <c r="L537" t="s">
        <v>51</v>
      </c>
      <c r="M537" t="s">
        <v>51</v>
      </c>
      <c r="N537" t="s">
        <v>51</v>
      </c>
      <c r="O537" t="s">
        <v>51</v>
      </c>
      <c r="P537" t="s">
        <v>51</v>
      </c>
      <c r="Q537" t="s">
        <v>51</v>
      </c>
      <c r="R537" t="s">
        <v>51</v>
      </c>
      <c r="S537" t="s">
        <v>51</v>
      </c>
      <c r="T537" t="s">
        <v>51</v>
      </c>
      <c r="U537" t="s">
        <v>51</v>
      </c>
      <c r="V537" t="s">
        <v>51</v>
      </c>
      <c r="W537" t="s">
        <v>51</v>
      </c>
      <c r="X537" t="s">
        <v>51</v>
      </c>
      <c r="Y537" t="s">
        <v>51</v>
      </c>
      <c r="Z537" t="s">
        <v>51</v>
      </c>
      <c r="AA537" t="s">
        <v>51</v>
      </c>
      <c r="AB537" t="s">
        <v>51</v>
      </c>
      <c r="AC537" t="s">
        <v>51</v>
      </c>
      <c r="AD537" t="s">
        <v>51</v>
      </c>
      <c r="AE537" t="s">
        <v>51</v>
      </c>
      <c r="AF537" t="s">
        <v>51</v>
      </c>
      <c r="AG537" t="s">
        <v>51</v>
      </c>
      <c r="AH537" t="s">
        <v>51</v>
      </c>
      <c r="AI537" t="s">
        <v>51</v>
      </c>
      <c r="AJ537" t="s">
        <v>51</v>
      </c>
      <c r="AK537" t="s">
        <v>51</v>
      </c>
      <c r="AL537" t="s">
        <v>51</v>
      </c>
      <c r="AM537" t="s">
        <v>51</v>
      </c>
      <c r="AN537" t="s">
        <v>51</v>
      </c>
      <c r="AO537" t="s">
        <v>51</v>
      </c>
      <c r="AP537" t="s">
        <v>51</v>
      </c>
      <c r="AQ537" t="s">
        <v>51</v>
      </c>
      <c r="AR537" t="s">
        <v>51</v>
      </c>
      <c r="AS537">
        <f t="shared" si="114"/>
        <v>4</v>
      </c>
      <c r="AT537">
        <f t="shared" si="115"/>
        <v>4</v>
      </c>
      <c r="AU537">
        <f t="shared" si="116"/>
        <v>4</v>
      </c>
      <c r="AV537">
        <f t="shared" si="117"/>
        <v>4</v>
      </c>
      <c r="AW537">
        <f t="shared" si="118"/>
        <v>4</v>
      </c>
      <c r="AX537">
        <f t="shared" si="119"/>
        <v>4</v>
      </c>
      <c r="AY537">
        <f t="shared" si="120"/>
        <v>4</v>
      </c>
      <c r="AZ537">
        <f t="shared" si="121"/>
        <v>4</v>
      </c>
      <c r="BA537">
        <f t="shared" si="122"/>
        <v>4</v>
      </c>
      <c r="BB537">
        <f t="shared" si="123"/>
        <v>9</v>
      </c>
      <c r="BC537">
        <f t="shared" si="124"/>
        <v>0</v>
      </c>
    </row>
    <row r="538" spans="1:55" hidden="1" x14ac:dyDescent="0.35">
      <c r="A538" t="s">
        <v>266</v>
      </c>
      <c r="B538" s="10" t="s">
        <v>267</v>
      </c>
      <c r="C538" t="s">
        <v>2169</v>
      </c>
      <c r="D538" t="s">
        <v>85</v>
      </c>
      <c r="E538">
        <v>319</v>
      </c>
      <c r="F538" t="s">
        <v>86</v>
      </c>
      <c r="G538">
        <v>14724</v>
      </c>
      <c r="H538">
        <v>319</v>
      </c>
      <c r="I538">
        <v>25</v>
      </c>
      <c r="J538" t="s">
        <v>51</v>
      </c>
      <c r="K538" t="s">
        <v>51</v>
      </c>
      <c r="L538" t="s">
        <v>51</v>
      </c>
      <c r="M538" t="s">
        <v>51</v>
      </c>
      <c r="N538" t="s">
        <v>51</v>
      </c>
      <c r="O538" t="s">
        <v>51</v>
      </c>
      <c r="P538" t="s">
        <v>51</v>
      </c>
      <c r="Q538" t="s">
        <v>51</v>
      </c>
      <c r="R538" t="s">
        <v>51</v>
      </c>
      <c r="S538" t="s">
        <v>51</v>
      </c>
      <c r="T538" t="s">
        <v>51</v>
      </c>
      <c r="U538" t="s">
        <v>51</v>
      </c>
      <c r="V538" t="s">
        <v>51</v>
      </c>
      <c r="W538" t="s">
        <v>51</v>
      </c>
      <c r="X538" t="s">
        <v>51</v>
      </c>
      <c r="Y538" t="s">
        <v>51</v>
      </c>
      <c r="Z538" t="s">
        <v>51</v>
      </c>
      <c r="AA538" t="s">
        <v>51</v>
      </c>
      <c r="AB538" t="s">
        <v>51</v>
      </c>
      <c r="AC538" t="s">
        <v>51</v>
      </c>
      <c r="AD538" t="s">
        <v>51</v>
      </c>
      <c r="AE538" t="s">
        <v>51</v>
      </c>
      <c r="AF538" t="s">
        <v>51</v>
      </c>
      <c r="AG538" t="s">
        <v>51</v>
      </c>
      <c r="AH538" t="s">
        <v>51</v>
      </c>
      <c r="AI538" t="s">
        <v>51</v>
      </c>
      <c r="AJ538" t="s">
        <v>51</v>
      </c>
      <c r="AK538" t="s">
        <v>51</v>
      </c>
      <c r="AL538" t="s">
        <v>51</v>
      </c>
      <c r="AM538" t="s">
        <v>51</v>
      </c>
      <c r="AN538" t="s">
        <v>51</v>
      </c>
      <c r="AO538" t="s">
        <v>51</v>
      </c>
      <c r="AP538" t="s">
        <v>51</v>
      </c>
      <c r="AQ538" t="s">
        <v>51</v>
      </c>
      <c r="AR538" t="s">
        <v>51</v>
      </c>
      <c r="AS538">
        <f t="shared" si="114"/>
        <v>4</v>
      </c>
      <c r="AT538">
        <f t="shared" si="115"/>
        <v>4</v>
      </c>
      <c r="AU538">
        <f t="shared" si="116"/>
        <v>4</v>
      </c>
      <c r="AV538">
        <f t="shared" si="117"/>
        <v>4</v>
      </c>
      <c r="AW538">
        <f t="shared" si="118"/>
        <v>4</v>
      </c>
      <c r="AX538">
        <f t="shared" si="119"/>
        <v>4</v>
      </c>
      <c r="AY538">
        <f t="shared" si="120"/>
        <v>4</v>
      </c>
      <c r="AZ538">
        <f t="shared" si="121"/>
        <v>4</v>
      </c>
      <c r="BA538">
        <f t="shared" si="122"/>
        <v>4</v>
      </c>
      <c r="BB538">
        <f t="shared" si="123"/>
        <v>9</v>
      </c>
      <c r="BC538">
        <f t="shared" si="124"/>
        <v>0</v>
      </c>
    </row>
    <row r="539" spans="1:55" hidden="1" x14ac:dyDescent="0.35">
      <c r="A539" t="s">
        <v>266</v>
      </c>
      <c r="B539" s="10" t="s">
        <v>267</v>
      </c>
      <c r="C539" t="s">
        <v>2170</v>
      </c>
      <c r="D539" t="s">
        <v>85</v>
      </c>
      <c r="E539">
        <v>296</v>
      </c>
      <c r="F539" t="s">
        <v>86</v>
      </c>
      <c r="G539">
        <v>14725</v>
      </c>
      <c r="H539">
        <v>296</v>
      </c>
      <c r="I539">
        <v>25</v>
      </c>
      <c r="J539" t="s">
        <v>51</v>
      </c>
      <c r="K539" t="s">
        <v>51</v>
      </c>
      <c r="L539" t="s">
        <v>51</v>
      </c>
      <c r="M539" t="s">
        <v>51</v>
      </c>
      <c r="N539" t="s">
        <v>51</v>
      </c>
      <c r="O539" t="s">
        <v>51</v>
      </c>
      <c r="P539" t="s">
        <v>51</v>
      </c>
      <c r="Q539" t="s">
        <v>51</v>
      </c>
      <c r="R539" t="s">
        <v>51</v>
      </c>
      <c r="S539" t="s">
        <v>51</v>
      </c>
      <c r="T539" t="s">
        <v>51</v>
      </c>
      <c r="U539" t="s">
        <v>51</v>
      </c>
      <c r="V539" t="s">
        <v>51</v>
      </c>
      <c r="W539" t="s">
        <v>51</v>
      </c>
      <c r="X539" t="s">
        <v>51</v>
      </c>
      <c r="Y539" t="s">
        <v>51</v>
      </c>
      <c r="Z539" t="s">
        <v>51</v>
      </c>
      <c r="AA539" t="s">
        <v>51</v>
      </c>
      <c r="AB539" t="s">
        <v>51</v>
      </c>
      <c r="AC539" t="s">
        <v>51</v>
      </c>
      <c r="AD539" t="s">
        <v>51</v>
      </c>
      <c r="AE539" t="s">
        <v>51</v>
      </c>
      <c r="AF539" t="s">
        <v>51</v>
      </c>
      <c r="AG539" t="s">
        <v>51</v>
      </c>
      <c r="AH539" t="s">
        <v>51</v>
      </c>
      <c r="AI539" t="s">
        <v>51</v>
      </c>
      <c r="AJ539" t="s">
        <v>51</v>
      </c>
      <c r="AK539" t="s">
        <v>51</v>
      </c>
      <c r="AL539" t="s">
        <v>51</v>
      </c>
      <c r="AM539" t="s">
        <v>51</v>
      </c>
      <c r="AN539" t="s">
        <v>51</v>
      </c>
      <c r="AO539" t="s">
        <v>51</v>
      </c>
      <c r="AP539" t="s">
        <v>51</v>
      </c>
      <c r="AQ539" t="s">
        <v>51</v>
      </c>
      <c r="AR539" t="s">
        <v>51</v>
      </c>
      <c r="AS539">
        <f t="shared" si="114"/>
        <v>4</v>
      </c>
      <c r="AT539">
        <f t="shared" si="115"/>
        <v>4</v>
      </c>
      <c r="AU539">
        <f t="shared" si="116"/>
        <v>4</v>
      </c>
      <c r="AV539">
        <f t="shared" si="117"/>
        <v>4</v>
      </c>
      <c r="AW539">
        <f t="shared" si="118"/>
        <v>4</v>
      </c>
      <c r="AX539">
        <f t="shared" si="119"/>
        <v>4</v>
      </c>
      <c r="AY539">
        <f t="shared" si="120"/>
        <v>4</v>
      </c>
      <c r="AZ539">
        <f t="shared" si="121"/>
        <v>4</v>
      </c>
      <c r="BA539">
        <f t="shared" si="122"/>
        <v>4</v>
      </c>
      <c r="BB539">
        <f t="shared" si="123"/>
        <v>9</v>
      </c>
      <c r="BC539">
        <f t="shared" si="124"/>
        <v>0</v>
      </c>
    </row>
    <row r="540" spans="1:55" hidden="1" x14ac:dyDescent="0.35">
      <c r="A540" t="s">
        <v>164</v>
      </c>
      <c r="B540" s="10" t="s">
        <v>165</v>
      </c>
      <c r="C540" t="s">
        <v>2171</v>
      </c>
      <c r="D540" t="s">
        <v>464</v>
      </c>
      <c r="E540">
        <v>781</v>
      </c>
      <c r="F540" t="s">
        <v>86</v>
      </c>
      <c r="G540">
        <v>14726</v>
      </c>
      <c r="H540">
        <v>781</v>
      </c>
      <c r="I540">
        <v>25</v>
      </c>
      <c r="J540" t="s">
        <v>51</v>
      </c>
      <c r="K540" t="s">
        <v>51</v>
      </c>
      <c r="L540" t="s">
        <v>51</v>
      </c>
      <c r="M540" t="s">
        <v>51</v>
      </c>
      <c r="N540" t="s">
        <v>51</v>
      </c>
      <c r="O540" t="s">
        <v>51</v>
      </c>
      <c r="P540" t="s">
        <v>51</v>
      </c>
      <c r="Q540" t="s">
        <v>51</v>
      </c>
      <c r="R540" t="s">
        <v>51</v>
      </c>
      <c r="S540" t="s">
        <v>51</v>
      </c>
      <c r="T540" t="s">
        <v>51</v>
      </c>
      <c r="U540" t="s">
        <v>51</v>
      </c>
      <c r="V540" t="s">
        <v>51</v>
      </c>
      <c r="W540" t="s">
        <v>51</v>
      </c>
      <c r="X540" t="s">
        <v>51</v>
      </c>
      <c r="Y540" t="s">
        <v>51</v>
      </c>
      <c r="Z540" t="s">
        <v>51</v>
      </c>
      <c r="AA540" t="s">
        <v>51</v>
      </c>
      <c r="AB540" t="s">
        <v>51</v>
      </c>
      <c r="AC540" t="s">
        <v>51</v>
      </c>
      <c r="AD540" t="s">
        <v>51</v>
      </c>
      <c r="AE540" t="s">
        <v>51</v>
      </c>
      <c r="AF540" t="s">
        <v>51</v>
      </c>
      <c r="AG540" t="s">
        <v>51</v>
      </c>
      <c r="AH540" t="s">
        <v>51</v>
      </c>
      <c r="AI540" t="s">
        <v>51</v>
      </c>
      <c r="AJ540" t="s">
        <v>51</v>
      </c>
      <c r="AK540" t="s">
        <v>51</v>
      </c>
      <c r="AL540" t="s">
        <v>51</v>
      </c>
      <c r="AM540" t="s">
        <v>51</v>
      </c>
      <c r="AN540" t="s">
        <v>51</v>
      </c>
      <c r="AO540" t="s">
        <v>51</v>
      </c>
      <c r="AP540" t="s">
        <v>51</v>
      </c>
      <c r="AQ540" t="s">
        <v>51</v>
      </c>
      <c r="AR540" t="s">
        <v>51</v>
      </c>
      <c r="AS540">
        <f t="shared" si="114"/>
        <v>4</v>
      </c>
      <c r="AT540">
        <f t="shared" si="115"/>
        <v>4</v>
      </c>
      <c r="AU540">
        <f t="shared" si="116"/>
        <v>4</v>
      </c>
      <c r="AV540">
        <f t="shared" si="117"/>
        <v>4</v>
      </c>
      <c r="AW540">
        <f t="shared" si="118"/>
        <v>4</v>
      </c>
      <c r="AX540">
        <f t="shared" si="119"/>
        <v>4</v>
      </c>
      <c r="AY540">
        <f t="shared" si="120"/>
        <v>4</v>
      </c>
      <c r="AZ540">
        <f t="shared" si="121"/>
        <v>4</v>
      </c>
      <c r="BA540">
        <f t="shared" si="122"/>
        <v>4</v>
      </c>
      <c r="BB540">
        <f t="shared" si="123"/>
        <v>9</v>
      </c>
      <c r="BC540">
        <f t="shared" si="124"/>
        <v>0</v>
      </c>
    </row>
    <row r="541" spans="1:55" hidden="1" x14ac:dyDescent="0.35">
      <c r="A541" t="s">
        <v>164</v>
      </c>
      <c r="B541" s="10" t="s">
        <v>165</v>
      </c>
      <c r="C541" t="s">
        <v>2172</v>
      </c>
      <c r="D541" t="s">
        <v>85</v>
      </c>
      <c r="E541">
        <v>338</v>
      </c>
      <c r="F541" t="s">
        <v>86</v>
      </c>
      <c r="G541">
        <v>14727</v>
      </c>
      <c r="H541">
        <v>338</v>
      </c>
      <c r="I541">
        <v>25</v>
      </c>
      <c r="J541" t="s">
        <v>51</v>
      </c>
      <c r="K541" t="s">
        <v>51</v>
      </c>
      <c r="L541" t="s">
        <v>51</v>
      </c>
      <c r="M541" t="s">
        <v>51</v>
      </c>
      <c r="N541" t="s">
        <v>51</v>
      </c>
      <c r="O541" t="s">
        <v>51</v>
      </c>
      <c r="P541" t="s">
        <v>51</v>
      </c>
      <c r="Q541" t="s">
        <v>51</v>
      </c>
      <c r="R541" t="s">
        <v>51</v>
      </c>
      <c r="S541" t="s">
        <v>51</v>
      </c>
      <c r="T541" t="s">
        <v>51</v>
      </c>
      <c r="U541" t="s">
        <v>51</v>
      </c>
      <c r="V541" t="s">
        <v>51</v>
      </c>
      <c r="W541" t="s">
        <v>51</v>
      </c>
      <c r="X541" t="s">
        <v>51</v>
      </c>
      <c r="Y541" t="s">
        <v>51</v>
      </c>
      <c r="Z541" t="s">
        <v>51</v>
      </c>
      <c r="AA541" t="s">
        <v>51</v>
      </c>
      <c r="AB541" t="s">
        <v>51</v>
      </c>
      <c r="AC541" t="s">
        <v>51</v>
      </c>
      <c r="AD541" t="s">
        <v>51</v>
      </c>
      <c r="AE541" t="s">
        <v>51</v>
      </c>
      <c r="AF541" t="s">
        <v>51</v>
      </c>
      <c r="AG541" t="s">
        <v>51</v>
      </c>
      <c r="AH541" t="s">
        <v>51</v>
      </c>
      <c r="AI541" t="s">
        <v>51</v>
      </c>
      <c r="AJ541" t="s">
        <v>51</v>
      </c>
      <c r="AK541" t="s">
        <v>51</v>
      </c>
      <c r="AL541" t="s">
        <v>51</v>
      </c>
      <c r="AM541" t="s">
        <v>51</v>
      </c>
      <c r="AN541" t="s">
        <v>51</v>
      </c>
      <c r="AO541" t="s">
        <v>51</v>
      </c>
      <c r="AP541" t="s">
        <v>51</v>
      </c>
      <c r="AQ541" t="s">
        <v>51</v>
      </c>
      <c r="AR541" t="s">
        <v>51</v>
      </c>
      <c r="AS541">
        <f t="shared" si="114"/>
        <v>4</v>
      </c>
      <c r="AT541">
        <f t="shared" si="115"/>
        <v>4</v>
      </c>
      <c r="AU541">
        <f t="shared" si="116"/>
        <v>4</v>
      </c>
      <c r="AV541">
        <f t="shared" si="117"/>
        <v>4</v>
      </c>
      <c r="AW541">
        <f t="shared" si="118"/>
        <v>4</v>
      </c>
      <c r="AX541">
        <f t="shared" si="119"/>
        <v>4</v>
      </c>
      <c r="AY541">
        <f t="shared" si="120"/>
        <v>4</v>
      </c>
      <c r="AZ541">
        <f t="shared" si="121"/>
        <v>4</v>
      </c>
      <c r="BA541">
        <f t="shared" si="122"/>
        <v>4</v>
      </c>
      <c r="BB541">
        <f t="shared" si="123"/>
        <v>9</v>
      </c>
      <c r="BC541">
        <f t="shared" si="124"/>
        <v>0</v>
      </c>
    </row>
    <row r="542" spans="1:55" hidden="1" x14ac:dyDescent="0.35">
      <c r="A542" t="s">
        <v>164</v>
      </c>
      <c r="B542" s="10" t="s">
        <v>165</v>
      </c>
      <c r="C542" t="s">
        <v>2173</v>
      </c>
      <c r="D542" t="s">
        <v>464</v>
      </c>
      <c r="E542">
        <v>456</v>
      </c>
      <c r="F542" t="s">
        <v>86</v>
      </c>
      <c r="G542">
        <v>14728</v>
      </c>
      <c r="H542">
        <v>456</v>
      </c>
      <c r="I542">
        <v>25</v>
      </c>
      <c r="J542" t="s">
        <v>51</v>
      </c>
      <c r="K542" t="s">
        <v>51</v>
      </c>
      <c r="L542" t="s">
        <v>51</v>
      </c>
      <c r="M542" t="s">
        <v>51</v>
      </c>
      <c r="N542" t="s">
        <v>51</v>
      </c>
      <c r="O542" t="s">
        <v>51</v>
      </c>
      <c r="P542" t="s">
        <v>51</v>
      </c>
      <c r="Q542" t="s">
        <v>51</v>
      </c>
      <c r="R542" t="s">
        <v>51</v>
      </c>
      <c r="S542" t="s">
        <v>51</v>
      </c>
      <c r="T542" t="s">
        <v>51</v>
      </c>
      <c r="U542" t="s">
        <v>51</v>
      </c>
      <c r="V542" t="s">
        <v>51</v>
      </c>
      <c r="W542" t="s">
        <v>51</v>
      </c>
      <c r="X542" t="s">
        <v>51</v>
      </c>
      <c r="Y542" t="s">
        <v>51</v>
      </c>
      <c r="Z542" t="s">
        <v>51</v>
      </c>
      <c r="AA542" t="s">
        <v>51</v>
      </c>
      <c r="AB542" t="s">
        <v>51</v>
      </c>
      <c r="AC542" t="s">
        <v>51</v>
      </c>
      <c r="AD542" t="s">
        <v>51</v>
      </c>
      <c r="AE542" t="s">
        <v>51</v>
      </c>
      <c r="AF542" t="s">
        <v>51</v>
      </c>
      <c r="AG542" t="s">
        <v>51</v>
      </c>
      <c r="AH542" t="s">
        <v>51</v>
      </c>
      <c r="AI542" t="s">
        <v>51</v>
      </c>
      <c r="AJ542" t="s">
        <v>51</v>
      </c>
      <c r="AK542" t="s">
        <v>51</v>
      </c>
      <c r="AL542" t="s">
        <v>51</v>
      </c>
      <c r="AM542" t="s">
        <v>51</v>
      </c>
      <c r="AN542" t="s">
        <v>51</v>
      </c>
      <c r="AO542" t="s">
        <v>51</v>
      </c>
      <c r="AP542" t="s">
        <v>51</v>
      </c>
      <c r="AQ542" t="s">
        <v>51</v>
      </c>
      <c r="AR542" t="s">
        <v>51</v>
      </c>
      <c r="AS542">
        <f t="shared" si="114"/>
        <v>4</v>
      </c>
      <c r="AT542">
        <f t="shared" si="115"/>
        <v>4</v>
      </c>
      <c r="AU542">
        <f t="shared" si="116"/>
        <v>4</v>
      </c>
      <c r="AV542">
        <f t="shared" si="117"/>
        <v>4</v>
      </c>
      <c r="AW542">
        <f t="shared" si="118"/>
        <v>4</v>
      </c>
      <c r="AX542">
        <f t="shared" si="119"/>
        <v>4</v>
      </c>
      <c r="AY542">
        <f t="shared" si="120"/>
        <v>4</v>
      </c>
      <c r="AZ542">
        <f t="shared" si="121"/>
        <v>4</v>
      </c>
      <c r="BA542">
        <f t="shared" si="122"/>
        <v>4</v>
      </c>
      <c r="BB542">
        <f t="shared" si="123"/>
        <v>9</v>
      </c>
      <c r="BC542">
        <f t="shared" si="124"/>
        <v>0</v>
      </c>
    </row>
    <row r="543" spans="1:55" hidden="1" x14ac:dyDescent="0.35">
      <c r="A543" t="s">
        <v>626</v>
      </c>
      <c r="B543" s="10" t="s">
        <v>627</v>
      </c>
      <c r="C543" t="s">
        <v>2174</v>
      </c>
      <c r="D543" t="s">
        <v>501</v>
      </c>
      <c r="E543">
        <v>1031</v>
      </c>
      <c r="F543" t="s">
        <v>86</v>
      </c>
      <c r="G543">
        <v>14729</v>
      </c>
      <c r="H543">
        <v>1031</v>
      </c>
      <c r="I543">
        <v>25</v>
      </c>
      <c r="J543" t="s">
        <v>51</v>
      </c>
      <c r="K543" t="s">
        <v>51</v>
      </c>
      <c r="L543" t="s">
        <v>51</v>
      </c>
      <c r="M543" t="s">
        <v>51</v>
      </c>
      <c r="N543" t="s">
        <v>51</v>
      </c>
      <c r="O543" t="s">
        <v>51</v>
      </c>
      <c r="P543" t="s">
        <v>51</v>
      </c>
      <c r="Q543" t="s">
        <v>51</v>
      </c>
      <c r="R543" t="s">
        <v>51</v>
      </c>
      <c r="S543" t="s">
        <v>51</v>
      </c>
      <c r="T543" t="s">
        <v>51</v>
      </c>
      <c r="U543" t="s">
        <v>51</v>
      </c>
      <c r="V543" t="s">
        <v>51</v>
      </c>
      <c r="W543" t="s">
        <v>51</v>
      </c>
      <c r="X543" t="s">
        <v>51</v>
      </c>
      <c r="Y543" t="s">
        <v>51</v>
      </c>
      <c r="Z543" t="s">
        <v>51</v>
      </c>
      <c r="AA543" t="s">
        <v>51</v>
      </c>
      <c r="AB543" t="s">
        <v>51</v>
      </c>
      <c r="AC543" t="s">
        <v>51</v>
      </c>
      <c r="AD543" t="s">
        <v>51</v>
      </c>
      <c r="AE543" t="s">
        <v>51</v>
      </c>
      <c r="AF543" t="s">
        <v>51</v>
      </c>
      <c r="AG543" t="s">
        <v>51</v>
      </c>
      <c r="AH543" t="s">
        <v>51</v>
      </c>
      <c r="AI543" t="s">
        <v>51</v>
      </c>
      <c r="AJ543" t="s">
        <v>51</v>
      </c>
      <c r="AK543" t="s">
        <v>51</v>
      </c>
      <c r="AL543" t="s">
        <v>51</v>
      </c>
      <c r="AM543" t="s">
        <v>51</v>
      </c>
      <c r="AN543" t="s">
        <v>51</v>
      </c>
      <c r="AO543" t="s">
        <v>51</v>
      </c>
      <c r="AP543" t="s">
        <v>51</v>
      </c>
      <c r="AQ543" t="s">
        <v>51</v>
      </c>
      <c r="AR543" t="s">
        <v>51</v>
      </c>
      <c r="AS543">
        <f t="shared" si="114"/>
        <v>4</v>
      </c>
      <c r="AT543">
        <f t="shared" si="115"/>
        <v>4</v>
      </c>
      <c r="AU543">
        <f t="shared" si="116"/>
        <v>4</v>
      </c>
      <c r="AV543">
        <f t="shared" si="117"/>
        <v>4</v>
      </c>
      <c r="AW543">
        <f t="shared" si="118"/>
        <v>4</v>
      </c>
      <c r="AX543">
        <f t="shared" si="119"/>
        <v>4</v>
      </c>
      <c r="AY543">
        <f t="shared" si="120"/>
        <v>4</v>
      </c>
      <c r="AZ543">
        <f t="shared" si="121"/>
        <v>4</v>
      </c>
      <c r="BA543">
        <f t="shared" si="122"/>
        <v>4</v>
      </c>
      <c r="BB543">
        <f t="shared" si="123"/>
        <v>9</v>
      </c>
      <c r="BC543">
        <f t="shared" si="124"/>
        <v>0</v>
      </c>
    </row>
    <row r="544" spans="1:55" hidden="1" x14ac:dyDescent="0.35">
      <c r="A544" t="s">
        <v>1443</v>
      </c>
      <c r="B544" s="10" t="s">
        <v>1444</v>
      </c>
      <c r="C544" t="s">
        <v>2175</v>
      </c>
      <c r="D544" t="s">
        <v>85</v>
      </c>
      <c r="E544">
        <v>1002</v>
      </c>
      <c r="F544" t="s">
        <v>86</v>
      </c>
      <c r="G544">
        <v>14730</v>
      </c>
      <c r="H544">
        <v>1002</v>
      </c>
      <c r="I544">
        <v>25</v>
      </c>
      <c r="J544" t="s">
        <v>51</v>
      </c>
      <c r="K544" t="s">
        <v>51</v>
      </c>
      <c r="L544" t="s">
        <v>51</v>
      </c>
      <c r="M544" t="s">
        <v>51</v>
      </c>
      <c r="N544" t="s">
        <v>51</v>
      </c>
      <c r="O544" t="s">
        <v>51</v>
      </c>
      <c r="P544" t="s">
        <v>51</v>
      </c>
      <c r="Q544" t="s">
        <v>51</v>
      </c>
      <c r="R544" t="s">
        <v>51</v>
      </c>
      <c r="S544" t="s">
        <v>51</v>
      </c>
      <c r="T544" t="s">
        <v>51</v>
      </c>
      <c r="U544" t="s">
        <v>51</v>
      </c>
      <c r="V544" t="s">
        <v>51</v>
      </c>
      <c r="W544" t="s">
        <v>51</v>
      </c>
      <c r="X544" t="s">
        <v>51</v>
      </c>
      <c r="Y544" t="s">
        <v>51</v>
      </c>
      <c r="Z544" t="s">
        <v>51</v>
      </c>
      <c r="AA544" t="s">
        <v>51</v>
      </c>
      <c r="AB544" t="s">
        <v>51</v>
      </c>
      <c r="AC544" t="s">
        <v>51</v>
      </c>
      <c r="AD544" t="s">
        <v>51</v>
      </c>
      <c r="AE544" t="s">
        <v>51</v>
      </c>
      <c r="AF544" t="s">
        <v>51</v>
      </c>
      <c r="AG544" t="s">
        <v>51</v>
      </c>
      <c r="AH544" t="s">
        <v>51</v>
      </c>
      <c r="AI544" t="s">
        <v>51</v>
      </c>
      <c r="AJ544" t="s">
        <v>51</v>
      </c>
      <c r="AK544" t="s">
        <v>51</v>
      </c>
      <c r="AL544" t="s">
        <v>51</v>
      </c>
      <c r="AM544" t="s">
        <v>51</v>
      </c>
      <c r="AN544" t="s">
        <v>51</v>
      </c>
      <c r="AO544" t="s">
        <v>51</v>
      </c>
      <c r="AP544" t="s">
        <v>51</v>
      </c>
      <c r="AQ544" t="s">
        <v>51</v>
      </c>
      <c r="AR544" t="s">
        <v>51</v>
      </c>
      <c r="AS544">
        <f t="shared" si="114"/>
        <v>4</v>
      </c>
      <c r="AT544">
        <f t="shared" si="115"/>
        <v>4</v>
      </c>
      <c r="AU544">
        <f t="shared" si="116"/>
        <v>4</v>
      </c>
      <c r="AV544">
        <f t="shared" si="117"/>
        <v>4</v>
      </c>
      <c r="AW544">
        <f t="shared" si="118"/>
        <v>4</v>
      </c>
      <c r="AX544">
        <f t="shared" si="119"/>
        <v>4</v>
      </c>
      <c r="AY544">
        <f t="shared" si="120"/>
        <v>4</v>
      </c>
      <c r="AZ544">
        <f t="shared" si="121"/>
        <v>4</v>
      </c>
      <c r="BA544">
        <f t="shared" si="122"/>
        <v>4</v>
      </c>
      <c r="BB544">
        <f t="shared" si="123"/>
        <v>9</v>
      </c>
      <c r="BC544">
        <f t="shared" si="124"/>
        <v>0</v>
      </c>
    </row>
    <row r="545" spans="1:55" hidden="1" x14ac:dyDescent="0.35">
      <c r="A545" t="s">
        <v>1443</v>
      </c>
      <c r="B545" s="10" t="s">
        <v>1444</v>
      </c>
      <c r="C545" t="s">
        <v>2176</v>
      </c>
      <c r="D545" t="s">
        <v>85</v>
      </c>
      <c r="E545">
        <v>223</v>
      </c>
      <c r="F545" t="s">
        <v>90</v>
      </c>
      <c r="G545">
        <v>14731</v>
      </c>
      <c r="H545">
        <v>223</v>
      </c>
      <c r="I545">
        <v>25</v>
      </c>
      <c r="J545" t="s">
        <v>51</v>
      </c>
      <c r="K545" t="s">
        <v>51</v>
      </c>
      <c r="L545" t="s">
        <v>51</v>
      </c>
      <c r="M545" t="s">
        <v>51</v>
      </c>
      <c r="N545" t="s">
        <v>51</v>
      </c>
      <c r="O545" t="s">
        <v>51</v>
      </c>
      <c r="P545" t="s">
        <v>51</v>
      </c>
      <c r="Q545" t="s">
        <v>51</v>
      </c>
      <c r="R545" t="s">
        <v>51</v>
      </c>
      <c r="S545" t="s">
        <v>51</v>
      </c>
      <c r="T545" t="s">
        <v>51</v>
      </c>
      <c r="U545" t="s">
        <v>51</v>
      </c>
      <c r="V545" t="s">
        <v>51</v>
      </c>
      <c r="W545" t="s">
        <v>51</v>
      </c>
      <c r="X545" t="s">
        <v>51</v>
      </c>
      <c r="Y545" t="s">
        <v>51</v>
      </c>
      <c r="Z545" t="s">
        <v>51</v>
      </c>
      <c r="AA545" t="s">
        <v>51</v>
      </c>
      <c r="AB545" t="s">
        <v>51</v>
      </c>
      <c r="AC545" t="s">
        <v>51</v>
      </c>
      <c r="AD545" t="s">
        <v>51</v>
      </c>
      <c r="AE545" t="s">
        <v>51</v>
      </c>
      <c r="AF545" t="s">
        <v>51</v>
      </c>
      <c r="AG545" t="s">
        <v>51</v>
      </c>
      <c r="AH545" t="s">
        <v>51</v>
      </c>
      <c r="AI545" t="s">
        <v>51</v>
      </c>
      <c r="AJ545" t="s">
        <v>51</v>
      </c>
      <c r="AK545" t="s">
        <v>51</v>
      </c>
      <c r="AL545" t="s">
        <v>51</v>
      </c>
      <c r="AM545" t="s">
        <v>51</v>
      </c>
      <c r="AN545" t="s">
        <v>51</v>
      </c>
      <c r="AO545" t="s">
        <v>51</v>
      </c>
      <c r="AP545" t="s">
        <v>51</v>
      </c>
      <c r="AQ545" t="s">
        <v>51</v>
      </c>
      <c r="AR545" t="s">
        <v>51</v>
      </c>
      <c r="AS545">
        <f t="shared" si="114"/>
        <v>4</v>
      </c>
      <c r="AT545">
        <f t="shared" si="115"/>
        <v>4</v>
      </c>
      <c r="AU545">
        <f t="shared" si="116"/>
        <v>4</v>
      </c>
      <c r="AV545">
        <f t="shared" si="117"/>
        <v>4</v>
      </c>
      <c r="AW545">
        <f t="shared" si="118"/>
        <v>4</v>
      </c>
      <c r="AX545">
        <f t="shared" si="119"/>
        <v>4</v>
      </c>
      <c r="AY545">
        <f t="shared" si="120"/>
        <v>4</v>
      </c>
      <c r="AZ545">
        <f t="shared" si="121"/>
        <v>4</v>
      </c>
      <c r="BA545">
        <f t="shared" si="122"/>
        <v>4</v>
      </c>
      <c r="BB545">
        <f t="shared" si="123"/>
        <v>9</v>
      </c>
      <c r="BC545">
        <f t="shared" si="124"/>
        <v>0</v>
      </c>
    </row>
    <row r="546" spans="1:55" hidden="1" x14ac:dyDescent="0.35">
      <c r="A546" t="s">
        <v>1541</v>
      </c>
      <c r="B546" s="10" t="s">
        <v>1542</v>
      </c>
      <c r="C546" t="s">
        <v>2177</v>
      </c>
      <c r="D546" t="s">
        <v>85</v>
      </c>
      <c r="E546">
        <v>993</v>
      </c>
      <c r="F546" t="s">
        <v>86</v>
      </c>
      <c r="G546">
        <v>14732</v>
      </c>
      <c r="H546">
        <v>993</v>
      </c>
      <c r="I546">
        <v>25</v>
      </c>
      <c r="J546" t="s">
        <v>51</v>
      </c>
      <c r="K546" t="s">
        <v>51</v>
      </c>
      <c r="L546" t="s">
        <v>51</v>
      </c>
      <c r="M546" t="s">
        <v>51</v>
      </c>
      <c r="N546" t="s">
        <v>51</v>
      </c>
      <c r="O546" t="s">
        <v>51</v>
      </c>
      <c r="P546" t="s">
        <v>51</v>
      </c>
      <c r="Q546" t="s">
        <v>51</v>
      </c>
      <c r="R546" t="s">
        <v>51</v>
      </c>
      <c r="S546" t="s">
        <v>51</v>
      </c>
      <c r="T546" t="s">
        <v>51</v>
      </c>
      <c r="U546" t="s">
        <v>51</v>
      </c>
      <c r="V546" t="s">
        <v>51</v>
      </c>
      <c r="W546" t="s">
        <v>51</v>
      </c>
      <c r="X546" t="s">
        <v>51</v>
      </c>
      <c r="Y546" t="s">
        <v>51</v>
      </c>
      <c r="Z546" t="s">
        <v>51</v>
      </c>
      <c r="AA546" t="s">
        <v>51</v>
      </c>
      <c r="AB546" t="s">
        <v>51</v>
      </c>
      <c r="AC546" t="s">
        <v>51</v>
      </c>
      <c r="AD546" t="s">
        <v>51</v>
      </c>
      <c r="AE546" t="s">
        <v>51</v>
      </c>
      <c r="AF546" t="s">
        <v>51</v>
      </c>
      <c r="AG546" t="s">
        <v>51</v>
      </c>
      <c r="AH546" t="s">
        <v>51</v>
      </c>
      <c r="AI546" t="s">
        <v>51</v>
      </c>
      <c r="AJ546" t="s">
        <v>51</v>
      </c>
      <c r="AK546" t="s">
        <v>51</v>
      </c>
      <c r="AL546" t="s">
        <v>51</v>
      </c>
      <c r="AM546" t="s">
        <v>51</v>
      </c>
      <c r="AN546" t="s">
        <v>51</v>
      </c>
      <c r="AO546" t="s">
        <v>51</v>
      </c>
      <c r="AP546" t="s">
        <v>51</v>
      </c>
      <c r="AQ546" t="s">
        <v>51</v>
      </c>
      <c r="AR546" t="s">
        <v>51</v>
      </c>
      <c r="AS546">
        <f t="shared" si="114"/>
        <v>4</v>
      </c>
      <c r="AT546">
        <f t="shared" si="115"/>
        <v>4</v>
      </c>
      <c r="AU546">
        <f t="shared" si="116"/>
        <v>4</v>
      </c>
      <c r="AV546">
        <f t="shared" si="117"/>
        <v>4</v>
      </c>
      <c r="AW546">
        <f t="shared" si="118"/>
        <v>4</v>
      </c>
      <c r="AX546">
        <f t="shared" si="119"/>
        <v>4</v>
      </c>
      <c r="AY546">
        <f t="shared" si="120"/>
        <v>4</v>
      </c>
      <c r="AZ546">
        <f t="shared" si="121"/>
        <v>4</v>
      </c>
      <c r="BA546">
        <f t="shared" si="122"/>
        <v>4</v>
      </c>
      <c r="BB546">
        <f t="shared" si="123"/>
        <v>9</v>
      </c>
      <c r="BC546">
        <f t="shared" si="124"/>
        <v>0</v>
      </c>
    </row>
    <row r="547" spans="1:55" hidden="1" x14ac:dyDescent="0.35">
      <c r="A547" t="s">
        <v>276</v>
      </c>
      <c r="B547" s="10" t="s">
        <v>277</v>
      </c>
      <c r="C547" t="s">
        <v>2178</v>
      </c>
      <c r="D547" t="s">
        <v>85</v>
      </c>
      <c r="E547">
        <v>1044</v>
      </c>
      <c r="F547" t="s">
        <v>86</v>
      </c>
      <c r="G547">
        <v>14733</v>
      </c>
      <c r="H547">
        <v>1044</v>
      </c>
      <c r="I547">
        <v>25</v>
      </c>
      <c r="J547" t="s">
        <v>51</v>
      </c>
      <c r="K547" t="s">
        <v>51</v>
      </c>
      <c r="L547" t="s">
        <v>51</v>
      </c>
      <c r="M547" t="s">
        <v>51</v>
      </c>
      <c r="N547" t="s">
        <v>51</v>
      </c>
      <c r="O547" t="s">
        <v>51</v>
      </c>
      <c r="P547" t="s">
        <v>51</v>
      </c>
      <c r="Q547" t="s">
        <v>51</v>
      </c>
      <c r="R547" t="s">
        <v>51</v>
      </c>
      <c r="S547" t="s">
        <v>51</v>
      </c>
      <c r="T547" t="s">
        <v>51</v>
      </c>
      <c r="U547" t="s">
        <v>51</v>
      </c>
      <c r="V547" t="s">
        <v>51</v>
      </c>
      <c r="W547" t="s">
        <v>51</v>
      </c>
      <c r="X547" t="s">
        <v>51</v>
      </c>
      <c r="Y547" t="s">
        <v>51</v>
      </c>
      <c r="Z547" t="s">
        <v>51</v>
      </c>
      <c r="AA547" t="s">
        <v>51</v>
      </c>
      <c r="AB547" t="s">
        <v>51</v>
      </c>
      <c r="AC547" t="s">
        <v>51</v>
      </c>
      <c r="AD547" t="s">
        <v>51</v>
      </c>
      <c r="AE547" t="s">
        <v>51</v>
      </c>
      <c r="AF547" t="s">
        <v>51</v>
      </c>
      <c r="AG547" t="s">
        <v>51</v>
      </c>
      <c r="AH547" t="s">
        <v>51</v>
      </c>
      <c r="AI547" t="s">
        <v>51</v>
      </c>
      <c r="AJ547" t="s">
        <v>51</v>
      </c>
      <c r="AK547" t="s">
        <v>51</v>
      </c>
      <c r="AL547" t="s">
        <v>51</v>
      </c>
      <c r="AM547" t="s">
        <v>51</v>
      </c>
      <c r="AN547" t="s">
        <v>51</v>
      </c>
      <c r="AO547" t="s">
        <v>51</v>
      </c>
      <c r="AP547" t="s">
        <v>51</v>
      </c>
      <c r="AQ547" t="s">
        <v>51</v>
      </c>
      <c r="AR547" t="s">
        <v>51</v>
      </c>
      <c r="AS547">
        <f t="shared" si="114"/>
        <v>4</v>
      </c>
      <c r="AT547">
        <f t="shared" si="115"/>
        <v>4</v>
      </c>
      <c r="AU547">
        <f t="shared" si="116"/>
        <v>4</v>
      </c>
      <c r="AV547">
        <f t="shared" si="117"/>
        <v>4</v>
      </c>
      <c r="AW547">
        <f t="shared" si="118"/>
        <v>4</v>
      </c>
      <c r="AX547">
        <f t="shared" si="119"/>
        <v>4</v>
      </c>
      <c r="AY547">
        <f t="shared" si="120"/>
        <v>4</v>
      </c>
      <c r="AZ547">
        <f t="shared" si="121"/>
        <v>4</v>
      </c>
      <c r="BA547">
        <f t="shared" si="122"/>
        <v>4</v>
      </c>
      <c r="BB547">
        <f t="shared" si="123"/>
        <v>9</v>
      </c>
      <c r="BC547">
        <f t="shared" si="124"/>
        <v>0</v>
      </c>
    </row>
    <row r="548" spans="1:55" hidden="1" x14ac:dyDescent="0.35">
      <c r="A548" t="s">
        <v>276</v>
      </c>
      <c r="B548" s="10" t="s">
        <v>277</v>
      </c>
      <c r="C548" t="s">
        <v>2179</v>
      </c>
      <c r="D548" t="s">
        <v>85</v>
      </c>
      <c r="E548">
        <v>1042</v>
      </c>
      <c r="F548" t="s">
        <v>86</v>
      </c>
      <c r="G548">
        <v>14734</v>
      </c>
      <c r="H548">
        <v>1042</v>
      </c>
      <c r="I548">
        <v>25</v>
      </c>
      <c r="J548" t="s">
        <v>51</v>
      </c>
      <c r="K548" t="s">
        <v>51</v>
      </c>
      <c r="L548" t="s">
        <v>51</v>
      </c>
      <c r="M548" t="s">
        <v>51</v>
      </c>
      <c r="N548" t="s">
        <v>51</v>
      </c>
      <c r="O548" t="s">
        <v>51</v>
      </c>
      <c r="P548" t="s">
        <v>51</v>
      </c>
      <c r="Q548" t="s">
        <v>51</v>
      </c>
      <c r="R548" t="s">
        <v>51</v>
      </c>
      <c r="S548" t="s">
        <v>51</v>
      </c>
      <c r="T548" t="s">
        <v>51</v>
      </c>
      <c r="U548" t="s">
        <v>51</v>
      </c>
      <c r="V548" t="s">
        <v>51</v>
      </c>
      <c r="W548" t="s">
        <v>51</v>
      </c>
      <c r="X548" t="s">
        <v>51</v>
      </c>
      <c r="Y548" t="s">
        <v>51</v>
      </c>
      <c r="Z548" t="s">
        <v>51</v>
      </c>
      <c r="AA548" t="s">
        <v>51</v>
      </c>
      <c r="AB548" t="s">
        <v>51</v>
      </c>
      <c r="AC548" t="s">
        <v>51</v>
      </c>
      <c r="AD548" t="s">
        <v>51</v>
      </c>
      <c r="AE548" t="s">
        <v>51</v>
      </c>
      <c r="AF548" t="s">
        <v>51</v>
      </c>
      <c r="AG548" t="s">
        <v>51</v>
      </c>
      <c r="AH548" t="s">
        <v>51</v>
      </c>
      <c r="AI548" t="s">
        <v>51</v>
      </c>
      <c r="AJ548" t="s">
        <v>51</v>
      </c>
      <c r="AK548" t="s">
        <v>51</v>
      </c>
      <c r="AL548" t="s">
        <v>51</v>
      </c>
      <c r="AM548" t="s">
        <v>51</v>
      </c>
      <c r="AN548" t="s">
        <v>51</v>
      </c>
      <c r="AO548" t="s">
        <v>51</v>
      </c>
      <c r="AP548" t="s">
        <v>51</v>
      </c>
      <c r="AQ548" t="s">
        <v>51</v>
      </c>
      <c r="AR548" t="s">
        <v>51</v>
      </c>
      <c r="AS548">
        <f t="shared" si="114"/>
        <v>4</v>
      </c>
      <c r="AT548">
        <f t="shared" si="115"/>
        <v>4</v>
      </c>
      <c r="AU548">
        <f t="shared" si="116"/>
        <v>4</v>
      </c>
      <c r="AV548">
        <f t="shared" si="117"/>
        <v>4</v>
      </c>
      <c r="AW548">
        <f t="shared" si="118"/>
        <v>4</v>
      </c>
      <c r="AX548">
        <f t="shared" si="119"/>
        <v>4</v>
      </c>
      <c r="AY548">
        <f t="shared" si="120"/>
        <v>4</v>
      </c>
      <c r="AZ548">
        <f t="shared" si="121"/>
        <v>4</v>
      </c>
      <c r="BA548">
        <f t="shared" si="122"/>
        <v>4</v>
      </c>
      <c r="BB548">
        <f t="shared" si="123"/>
        <v>9</v>
      </c>
      <c r="BC548">
        <f t="shared" si="124"/>
        <v>0</v>
      </c>
    </row>
    <row r="549" spans="1:55" hidden="1" x14ac:dyDescent="0.35">
      <c r="A549" t="s">
        <v>487</v>
      </c>
      <c r="B549" s="10" t="s">
        <v>488</v>
      </c>
      <c r="C549" t="s">
        <v>2180</v>
      </c>
      <c r="D549" t="s">
        <v>464</v>
      </c>
      <c r="E549">
        <v>597</v>
      </c>
      <c r="F549" t="s">
        <v>86</v>
      </c>
      <c r="G549">
        <v>14735</v>
      </c>
      <c r="H549">
        <v>597</v>
      </c>
      <c r="I549">
        <v>25</v>
      </c>
      <c r="J549" t="s">
        <v>51</v>
      </c>
      <c r="K549" t="s">
        <v>51</v>
      </c>
      <c r="L549" t="s">
        <v>51</v>
      </c>
      <c r="M549" t="s">
        <v>51</v>
      </c>
      <c r="N549" t="s">
        <v>51</v>
      </c>
      <c r="O549" t="s">
        <v>51</v>
      </c>
      <c r="P549" t="s">
        <v>51</v>
      </c>
      <c r="Q549" t="s">
        <v>51</v>
      </c>
      <c r="R549" t="s">
        <v>51</v>
      </c>
      <c r="S549" t="s">
        <v>51</v>
      </c>
      <c r="T549" t="s">
        <v>51</v>
      </c>
      <c r="U549" t="s">
        <v>51</v>
      </c>
      <c r="V549" t="s">
        <v>51</v>
      </c>
      <c r="W549" t="s">
        <v>51</v>
      </c>
      <c r="X549" t="s">
        <v>51</v>
      </c>
      <c r="Y549" t="s">
        <v>51</v>
      </c>
      <c r="Z549" t="s">
        <v>51</v>
      </c>
      <c r="AA549" t="s">
        <v>51</v>
      </c>
      <c r="AB549" t="s">
        <v>51</v>
      </c>
      <c r="AC549" t="s">
        <v>51</v>
      </c>
      <c r="AD549" t="s">
        <v>51</v>
      </c>
      <c r="AE549" t="s">
        <v>51</v>
      </c>
      <c r="AF549" t="s">
        <v>51</v>
      </c>
      <c r="AG549" t="s">
        <v>51</v>
      </c>
      <c r="AH549" t="s">
        <v>51</v>
      </c>
      <c r="AI549" t="s">
        <v>51</v>
      </c>
      <c r="AJ549" t="s">
        <v>51</v>
      </c>
      <c r="AK549" t="s">
        <v>51</v>
      </c>
      <c r="AL549" t="s">
        <v>51</v>
      </c>
      <c r="AM549" t="s">
        <v>51</v>
      </c>
      <c r="AN549" t="s">
        <v>51</v>
      </c>
      <c r="AO549" t="s">
        <v>51</v>
      </c>
      <c r="AP549" t="s">
        <v>51</v>
      </c>
      <c r="AQ549" t="s">
        <v>51</v>
      </c>
      <c r="AR549" t="s">
        <v>51</v>
      </c>
      <c r="AS549">
        <f t="shared" si="114"/>
        <v>4</v>
      </c>
      <c r="AT549">
        <f t="shared" si="115"/>
        <v>4</v>
      </c>
      <c r="AU549">
        <f t="shared" si="116"/>
        <v>4</v>
      </c>
      <c r="AV549">
        <f t="shared" si="117"/>
        <v>4</v>
      </c>
      <c r="AW549">
        <f t="shared" si="118"/>
        <v>4</v>
      </c>
      <c r="AX549">
        <f t="shared" si="119"/>
        <v>4</v>
      </c>
      <c r="AY549">
        <f t="shared" si="120"/>
        <v>4</v>
      </c>
      <c r="AZ549">
        <f t="shared" si="121"/>
        <v>4</v>
      </c>
      <c r="BA549">
        <f t="shared" si="122"/>
        <v>4</v>
      </c>
      <c r="BB549">
        <f t="shared" si="123"/>
        <v>9</v>
      </c>
      <c r="BC549">
        <f t="shared" si="124"/>
        <v>0</v>
      </c>
    </row>
    <row r="550" spans="1:55" hidden="1" x14ac:dyDescent="0.35">
      <c r="A550" t="s">
        <v>1157</v>
      </c>
      <c r="B550" s="10" t="s">
        <v>1158</v>
      </c>
      <c r="C550" t="s">
        <v>2181</v>
      </c>
      <c r="D550" t="s">
        <v>85</v>
      </c>
      <c r="E550">
        <v>357</v>
      </c>
      <c r="F550" t="s">
        <v>86</v>
      </c>
      <c r="G550">
        <v>14736</v>
      </c>
      <c r="H550">
        <v>357</v>
      </c>
      <c r="I550">
        <v>25</v>
      </c>
      <c r="J550" t="s">
        <v>51</v>
      </c>
      <c r="K550" t="s">
        <v>51</v>
      </c>
      <c r="L550" t="s">
        <v>51</v>
      </c>
      <c r="M550" t="s">
        <v>51</v>
      </c>
      <c r="N550" t="s">
        <v>51</v>
      </c>
      <c r="O550" t="s">
        <v>51</v>
      </c>
      <c r="P550" t="s">
        <v>51</v>
      </c>
      <c r="Q550" t="s">
        <v>51</v>
      </c>
      <c r="R550" t="s">
        <v>51</v>
      </c>
      <c r="S550" t="s">
        <v>51</v>
      </c>
      <c r="T550" t="s">
        <v>51</v>
      </c>
      <c r="U550" t="s">
        <v>51</v>
      </c>
      <c r="V550" t="s">
        <v>51</v>
      </c>
      <c r="W550" t="s">
        <v>51</v>
      </c>
      <c r="X550" t="s">
        <v>51</v>
      </c>
      <c r="Y550" t="s">
        <v>51</v>
      </c>
      <c r="Z550" t="s">
        <v>51</v>
      </c>
      <c r="AA550" t="s">
        <v>51</v>
      </c>
      <c r="AB550" t="s">
        <v>51</v>
      </c>
      <c r="AC550" t="s">
        <v>51</v>
      </c>
      <c r="AD550" t="s">
        <v>51</v>
      </c>
      <c r="AE550" t="s">
        <v>51</v>
      </c>
      <c r="AF550" t="s">
        <v>51</v>
      </c>
      <c r="AG550" t="s">
        <v>51</v>
      </c>
      <c r="AH550" t="s">
        <v>51</v>
      </c>
      <c r="AI550" t="s">
        <v>51</v>
      </c>
      <c r="AJ550" t="s">
        <v>51</v>
      </c>
      <c r="AK550" t="s">
        <v>51</v>
      </c>
      <c r="AL550" t="s">
        <v>51</v>
      </c>
      <c r="AM550" t="s">
        <v>51</v>
      </c>
      <c r="AN550" t="s">
        <v>51</v>
      </c>
      <c r="AO550" t="s">
        <v>51</v>
      </c>
      <c r="AP550" t="s">
        <v>51</v>
      </c>
      <c r="AQ550" t="s">
        <v>51</v>
      </c>
      <c r="AR550" t="s">
        <v>51</v>
      </c>
      <c r="AS550">
        <f t="shared" si="114"/>
        <v>4</v>
      </c>
      <c r="AT550">
        <f t="shared" si="115"/>
        <v>4</v>
      </c>
      <c r="AU550">
        <f t="shared" si="116"/>
        <v>4</v>
      </c>
      <c r="AV550">
        <f t="shared" si="117"/>
        <v>4</v>
      </c>
      <c r="AW550">
        <f t="shared" si="118"/>
        <v>4</v>
      </c>
      <c r="AX550">
        <f t="shared" si="119"/>
        <v>4</v>
      </c>
      <c r="AY550">
        <f t="shared" si="120"/>
        <v>4</v>
      </c>
      <c r="AZ550">
        <f t="shared" si="121"/>
        <v>4</v>
      </c>
      <c r="BA550">
        <f t="shared" si="122"/>
        <v>4</v>
      </c>
      <c r="BB550">
        <f t="shared" si="123"/>
        <v>9</v>
      </c>
      <c r="BC550">
        <f t="shared" si="124"/>
        <v>0</v>
      </c>
    </row>
    <row r="551" spans="1:55" hidden="1" x14ac:dyDescent="0.35">
      <c r="A551" t="s">
        <v>349</v>
      </c>
      <c r="B551" s="10" t="s">
        <v>350</v>
      </c>
      <c r="C551" t="s">
        <v>2182</v>
      </c>
      <c r="D551" t="s">
        <v>85</v>
      </c>
      <c r="E551">
        <v>280</v>
      </c>
      <c r="F551" t="s">
        <v>86</v>
      </c>
      <c r="G551">
        <v>14737</v>
      </c>
      <c r="H551">
        <v>280</v>
      </c>
      <c r="I551">
        <v>25</v>
      </c>
      <c r="J551" t="s">
        <v>51</v>
      </c>
      <c r="K551" t="s">
        <v>51</v>
      </c>
      <c r="L551" t="s">
        <v>51</v>
      </c>
      <c r="M551" t="s">
        <v>51</v>
      </c>
      <c r="N551" t="s">
        <v>51</v>
      </c>
      <c r="O551" t="s">
        <v>51</v>
      </c>
      <c r="P551" t="s">
        <v>51</v>
      </c>
      <c r="Q551" t="s">
        <v>51</v>
      </c>
      <c r="R551" t="s">
        <v>51</v>
      </c>
      <c r="S551" t="s">
        <v>51</v>
      </c>
      <c r="T551" t="s">
        <v>51</v>
      </c>
      <c r="U551" t="s">
        <v>51</v>
      </c>
      <c r="V551" t="s">
        <v>51</v>
      </c>
      <c r="W551" t="s">
        <v>51</v>
      </c>
      <c r="X551" t="s">
        <v>51</v>
      </c>
      <c r="Y551" t="s">
        <v>51</v>
      </c>
      <c r="Z551" t="s">
        <v>51</v>
      </c>
      <c r="AA551" t="s">
        <v>51</v>
      </c>
      <c r="AB551" t="s">
        <v>51</v>
      </c>
      <c r="AC551" t="s">
        <v>51</v>
      </c>
      <c r="AD551" t="s">
        <v>51</v>
      </c>
      <c r="AE551" t="s">
        <v>51</v>
      </c>
      <c r="AF551" t="s">
        <v>51</v>
      </c>
      <c r="AG551" t="s">
        <v>51</v>
      </c>
      <c r="AH551" t="s">
        <v>51</v>
      </c>
      <c r="AI551" t="s">
        <v>51</v>
      </c>
      <c r="AJ551" t="s">
        <v>51</v>
      </c>
      <c r="AK551" t="s">
        <v>51</v>
      </c>
      <c r="AL551" t="s">
        <v>51</v>
      </c>
      <c r="AM551" t="s">
        <v>51</v>
      </c>
      <c r="AN551" t="s">
        <v>51</v>
      </c>
      <c r="AO551" t="s">
        <v>51</v>
      </c>
      <c r="AP551" t="s">
        <v>51</v>
      </c>
      <c r="AQ551" t="s">
        <v>51</v>
      </c>
      <c r="AR551" t="s">
        <v>51</v>
      </c>
      <c r="AS551">
        <f t="shared" si="114"/>
        <v>4</v>
      </c>
      <c r="AT551">
        <f t="shared" si="115"/>
        <v>4</v>
      </c>
      <c r="AU551">
        <f t="shared" si="116"/>
        <v>4</v>
      </c>
      <c r="AV551">
        <f t="shared" si="117"/>
        <v>4</v>
      </c>
      <c r="AW551">
        <f t="shared" si="118"/>
        <v>4</v>
      </c>
      <c r="AX551">
        <f t="shared" si="119"/>
        <v>4</v>
      </c>
      <c r="AY551">
        <f t="shared" si="120"/>
        <v>4</v>
      </c>
      <c r="AZ551">
        <f t="shared" si="121"/>
        <v>4</v>
      </c>
      <c r="BA551">
        <f t="shared" si="122"/>
        <v>4</v>
      </c>
      <c r="BB551">
        <f t="shared" si="123"/>
        <v>9</v>
      </c>
      <c r="BC551">
        <f t="shared" si="124"/>
        <v>0</v>
      </c>
    </row>
    <row r="552" spans="1:55" hidden="1" x14ac:dyDescent="0.35">
      <c r="A552" t="s">
        <v>349</v>
      </c>
      <c r="B552" s="10" t="s">
        <v>350</v>
      </c>
      <c r="C552" t="s">
        <v>2183</v>
      </c>
      <c r="D552" t="s">
        <v>85</v>
      </c>
      <c r="E552">
        <v>407</v>
      </c>
      <c r="F552" t="s">
        <v>86</v>
      </c>
      <c r="G552">
        <v>14738</v>
      </c>
      <c r="H552">
        <v>407</v>
      </c>
      <c r="I552">
        <v>25</v>
      </c>
      <c r="J552" t="s">
        <v>51</v>
      </c>
      <c r="K552" t="s">
        <v>51</v>
      </c>
      <c r="L552" t="s">
        <v>51</v>
      </c>
      <c r="M552" t="s">
        <v>51</v>
      </c>
      <c r="N552" t="s">
        <v>51</v>
      </c>
      <c r="O552" t="s">
        <v>51</v>
      </c>
      <c r="P552" t="s">
        <v>51</v>
      </c>
      <c r="Q552" t="s">
        <v>51</v>
      </c>
      <c r="R552" t="s">
        <v>51</v>
      </c>
      <c r="S552" t="s">
        <v>51</v>
      </c>
      <c r="T552" t="s">
        <v>51</v>
      </c>
      <c r="U552" t="s">
        <v>51</v>
      </c>
      <c r="V552" t="s">
        <v>51</v>
      </c>
      <c r="W552" t="s">
        <v>51</v>
      </c>
      <c r="X552" t="s">
        <v>51</v>
      </c>
      <c r="Y552" t="s">
        <v>51</v>
      </c>
      <c r="Z552" t="s">
        <v>51</v>
      </c>
      <c r="AA552" t="s">
        <v>51</v>
      </c>
      <c r="AB552" t="s">
        <v>51</v>
      </c>
      <c r="AC552" t="s">
        <v>51</v>
      </c>
      <c r="AD552" t="s">
        <v>51</v>
      </c>
      <c r="AE552" t="s">
        <v>51</v>
      </c>
      <c r="AF552" t="s">
        <v>51</v>
      </c>
      <c r="AG552" t="s">
        <v>51</v>
      </c>
      <c r="AH552" t="s">
        <v>51</v>
      </c>
      <c r="AI552" t="s">
        <v>51</v>
      </c>
      <c r="AJ552" t="s">
        <v>51</v>
      </c>
      <c r="AK552" t="s">
        <v>51</v>
      </c>
      <c r="AL552" t="s">
        <v>51</v>
      </c>
      <c r="AM552" t="s">
        <v>51</v>
      </c>
      <c r="AN552" t="s">
        <v>51</v>
      </c>
      <c r="AO552" t="s">
        <v>51</v>
      </c>
      <c r="AP552" t="s">
        <v>51</v>
      </c>
      <c r="AQ552" t="s">
        <v>51</v>
      </c>
      <c r="AR552" t="s">
        <v>51</v>
      </c>
      <c r="AS552">
        <f t="shared" si="114"/>
        <v>4</v>
      </c>
      <c r="AT552">
        <f t="shared" si="115"/>
        <v>4</v>
      </c>
      <c r="AU552">
        <f t="shared" si="116"/>
        <v>4</v>
      </c>
      <c r="AV552">
        <f t="shared" si="117"/>
        <v>4</v>
      </c>
      <c r="AW552">
        <f t="shared" si="118"/>
        <v>4</v>
      </c>
      <c r="AX552">
        <f t="shared" si="119"/>
        <v>4</v>
      </c>
      <c r="AY552">
        <f t="shared" si="120"/>
        <v>4</v>
      </c>
      <c r="AZ552">
        <f t="shared" si="121"/>
        <v>4</v>
      </c>
      <c r="BA552">
        <f t="shared" si="122"/>
        <v>4</v>
      </c>
      <c r="BB552">
        <f t="shared" si="123"/>
        <v>9</v>
      </c>
      <c r="BC552">
        <f t="shared" si="124"/>
        <v>0</v>
      </c>
    </row>
    <row r="553" spans="1:55" hidden="1" x14ac:dyDescent="0.35">
      <c r="A553" t="s">
        <v>346</v>
      </c>
      <c r="B553" s="10" t="s">
        <v>347</v>
      </c>
      <c r="C553" t="s">
        <v>2184</v>
      </c>
      <c r="D553" t="s">
        <v>85</v>
      </c>
      <c r="E553">
        <v>375</v>
      </c>
      <c r="F553" t="s">
        <v>86</v>
      </c>
      <c r="G553">
        <v>14739</v>
      </c>
      <c r="H553">
        <v>375</v>
      </c>
      <c r="I553">
        <v>25</v>
      </c>
      <c r="J553" t="s">
        <v>51</v>
      </c>
      <c r="K553" t="s">
        <v>51</v>
      </c>
      <c r="L553" t="s">
        <v>51</v>
      </c>
      <c r="M553" t="s">
        <v>51</v>
      </c>
      <c r="N553" t="s">
        <v>51</v>
      </c>
      <c r="O553" t="s">
        <v>51</v>
      </c>
      <c r="P553" t="s">
        <v>51</v>
      </c>
      <c r="Q553" t="s">
        <v>51</v>
      </c>
      <c r="R553" t="s">
        <v>51</v>
      </c>
      <c r="S553" t="s">
        <v>51</v>
      </c>
      <c r="T553" t="s">
        <v>51</v>
      </c>
      <c r="U553" t="s">
        <v>51</v>
      </c>
      <c r="V553" t="s">
        <v>51</v>
      </c>
      <c r="W553" t="s">
        <v>51</v>
      </c>
      <c r="X553" t="s">
        <v>51</v>
      </c>
      <c r="Y553" t="s">
        <v>51</v>
      </c>
      <c r="Z553" t="s">
        <v>51</v>
      </c>
      <c r="AA553" t="s">
        <v>51</v>
      </c>
      <c r="AB553" t="s">
        <v>51</v>
      </c>
      <c r="AC553" t="s">
        <v>51</v>
      </c>
      <c r="AD553" t="s">
        <v>51</v>
      </c>
      <c r="AE553" t="s">
        <v>51</v>
      </c>
      <c r="AF553" t="s">
        <v>51</v>
      </c>
      <c r="AG553" t="s">
        <v>51</v>
      </c>
      <c r="AH553" t="s">
        <v>51</v>
      </c>
      <c r="AI553" t="s">
        <v>51</v>
      </c>
      <c r="AJ553" t="s">
        <v>51</v>
      </c>
      <c r="AK553" t="s">
        <v>51</v>
      </c>
      <c r="AL553" t="s">
        <v>51</v>
      </c>
      <c r="AM553" t="s">
        <v>51</v>
      </c>
      <c r="AN553" t="s">
        <v>51</v>
      </c>
      <c r="AO553" t="s">
        <v>51</v>
      </c>
      <c r="AP553" t="s">
        <v>51</v>
      </c>
      <c r="AQ553" t="s">
        <v>51</v>
      </c>
      <c r="AR553" t="s">
        <v>51</v>
      </c>
      <c r="AS553">
        <f t="shared" si="114"/>
        <v>4</v>
      </c>
      <c r="AT553">
        <f t="shared" si="115"/>
        <v>4</v>
      </c>
      <c r="AU553">
        <f t="shared" si="116"/>
        <v>4</v>
      </c>
      <c r="AV553">
        <f t="shared" si="117"/>
        <v>4</v>
      </c>
      <c r="AW553">
        <f t="shared" si="118"/>
        <v>4</v>
      </c>
      <c r="AX553">
        <f t="shared" si="119"/>
        <v>4</v>
      </c>
      <c r="AY553">
        <f t="shared" si="120"/>
        <v>4</v>
      </c>
      <c r="AZ553">
        <f t="shared" si="121"/>
        <v>4</v>
      </c>
      <c r="BA553">
        <f t="shared" si="122"/>
        <v>4</v>
      </c>
      <c r="BB553">
        <f t="shared" si="123"/>
        <v>9</v>
      </c>
      <c r="BC553">
        <f t="shared" si="124"/>
        <v>0</v>
      </c>
    </row>
    <row r="554" spans="1:55" hidden="1" x14ac:dyDescent="0.35">
      <c r="A554" t="s">
        <v>766</v>
      </c>
      <c r="B554" s="10" t="s">
        <v>767</v>
      </c>
      <c r="C554" t="s">
        <v>2185</v>
      </c>
      <c r="D554" t="s">
        <v>501</v>
      </c>
      <c r="E554">
        <v>756</v>
      </c>
      <c r="F554" t="s">
        <v>502</v>
      </c>
      <c r="G554">
        <v>14740</v>
      </c>
      <c r="H554">
        <v>756</v>
      </c>
      <c r="I554">
        <v>25</v>
      </c>
      <c r="J554" t="s">
        <v>51</v>
      </c>
      <c r="K554" t="s">
        <v>51</v>
      </c>
      <c r="L554" t="s">
        <v>51</v>
      </c>
      <c r="M554" t="s">
        <v>51</v>
      </c>
      <c r="N554" t="s">
        <v>51</v>
      </c>
      <c r="O554" t="s">
        <v>51</v>
      </c>
      <c r="P554" t="s">
        <v>51</v>
      </c>
      <c r="Q554" t="s">
        <v>51</v>
      </c>
      <c r="R554" t="s">
        <v>51</v>
      </c>
      <c r="S554" t="s">
        <v>51</v>
      </c>
      <c r="T554" t="s">
        <v>51</v>
      </c>
      <c r="U554" t="s">
        <v>51</v>
      </c>
      <c r="V554" t="s">
        <v>51</v>
      </c>
      <c r="W554" t="s">
        <v>51</v>
      </c>
      <c r="X554" t="s">
        <v>51</v>
      </c>
      <c r="Y554" t="s">
        <v>51</v>
      </c>
      <c r="Z554" t="s">
        <v>51</v>
      </c>
      <c r="AA554" t="s">
        <v>51</v>
      </c>
      <c r="AB554" t="s">
        <v>51</v>
      </c>
      <c r="AC554" t="s">
        <v>51</v>
      </c>
      <c r="AD554" t="s">
        <v>51</v>
      </c>
      <c r="AE554" t="s">
        <v>51</v>
      </c>
      <c r="AF554" t="s">
        <v>51</v>
      </c>
      <c r="AG554" t="s">
        <v>51</v>
      </c>
      <c r="AH554" t="s">
        <v>51</v>
      </c>
      <c r="AI554" t="s">
        <v>51</v>
      </c>
      <c r="AJ554" t="s">
        <v>51</v>
      </c>
      <c r="AK554" t="s">
        <v>51</v>
      </c>
      <c r="AL554" t="s">
        <v>51</v>
      </c>
      <c r="AM554" t="s">
        <v>51</v>
      </c>
      <c r="AN554" t="s">
        <v>51</v>
      </c>
      <c r="AO554" t="s">
        <v>51</v>
      </c>
      <c r="AP554" t="s">
        <v>51</v>
      </c>
      <c r="AQ554" t="s">
        <v>51</v>
      </c>
      <c r="AR554" t="s">
        <v>51</v>
      </c>
      <c r="AS554">
        <f t="shared" si="114"/>
        <v>4</v>
      </c>
      <c r="AT554">
        <f t="shared" si="115"/>
        <v>4</v>
      </c>
      <c r="AU554">
        <f t="shared" si="116"/>
        <v>4</v>
      </c>
      <c r="AV554">
        <f t="shared" si="117"/>
        <v>4</v>
      </c>
      <c r="AW554">
        <f t="shared" si="118"/>
        <v>4</v>
      </c>
      <c r="AX554">
        <f t="shared" si="119"/>
        <v>4</v>
      </c>
      <c r="AY554">
        <f t="shared" si="120"/>
        <v>4</v>
      </c>
      <c r="AZ554">
        <f t="shared" si="121"/>
        <v>4</v>
      </c>
      <c r="BA554">
        <f t="shared" si="122"/>
        <v>4</v>
      </c>
      <c r="BB554">
        <f t="shared" si="123"/>
        <v>9</v>
      </c>
      <c r="BC554">
        <f t="shared" si="124"/>
        <v>0</v>
      </c>
    </row>
    <row r="555" spans="1:55" hidden="1" x14ac:dyDescent="0.35">
      <c r="A555" t="s">
        <v>1228</v>
      </c>
      <c r="B555" s="10" t="s">
        <v>1229</v>
      </c>
      <c r="C555" t="s">
        <v>2186</v>
      </c>
      <c r="D555" t="s">
        <v>501</v>
      </c>
      <c r="E555">
        <v>1011</v>
      </c>
      <c r="F555" t="s">
        <v>502</v>
      </c>
      <c r="G555">
        <v>14741</v>
      </c>
      <c r="H555">
        <v>1011</v>
      </c>
      <c r="I555">
        <v>25</v>
      </c>
      <c r="J555" t="s">
        <v>51</v>
      </c>
      <c r="K555" t="s">
        <v>51</v>
      </c>
      <c r="L555" t="s">
        <v>51</v>
      </c>
      <c r="M555" t="s">
        <v>51</v>
      </c>
      <c r="N555" t="s">
        <v>51</v>
      </c>
      <c r="O555" t="s">
        <v>51</v>
      </c>
      <c r="P555" t="s">
        <v>51</v>
      </c>
      <c r="Q555" t="s">
        <v>51</v>
      </c>
      <c r="R555" t="s">
        <v>51</v>
      </c>
      <c r="S555" t="s">
        <v>51</v>
      </c>
      <c r="T555" t="s">
        <v>51</v>
      </c>
      <c r="U555" t="s">
        <v>51</v>
      </c>
      <c r="V555" t="s">
        <v>51</v>
      </c>
      <c r="W555" t="s">
        <v>51</v>
      </c>
      <c r="X555" t="s">
        <v>51</v>
      </c>
      <c r="Y555" t="s">
        <v>51</v>
      </c>
      <c r="Z555" t="s">
        <v>51</v>
      </c>
      <c r="AA555" t="s">
        <v>51</v>
      </c>
      <c r="AB555" t="s">
        <v>51</v>
      </c>
      <c r="AC555" t="s">
        <v>51</v>
      </c>
      <c r="AD555" t="s">
        <v>51</v>
      </c>
      <c r="AE555" t="s">
        <v>51</v>
      </c>
      <c r="AF555" t="s">
        <v>51</v>
      </c>
      <c r="AG555" t="s">
        <v>51</v>
      </c>
      <c r="AH555" t="s">
        <v>51</v>
      </c>
      <c r="AI555" t="s">
        <v>51</v>
      </c>
      <c r="AJ555" t="s">
        <v>51</v>
      </c>
      <c r="AK555" t="s">
        <v>51</v>
      </c>
      <c r="AL555" t="s">
        <v>51</v>
      </c>
      <c r="AM555" t="s">
        <v>51</v>
      </c>
      <c r="AN555" t="s">
        <v>51</v>
      </c>
      <c r="AO555" t="s">
        <v>51</v>
      </c>
      <c r="AP555" t="s">
        <v>51</v>
      </c>
      <c r="AQ555" t="s">
        <v>51</v>
      </c>
      <c r="AR555" t="s">
        <v>51</v>
      </c>
      <c r="AS555">
        <f t="shared" si="114"/>
        <v>4</v>
      </c>
      <c r="AT555">
        <f t="shared" si="115"/>
        <v>4</v>
      </c>
      <c r="AU555">
        <f t="shared" si="116"/>
        <v>4</v>
      </c>
      <c r="AV555">
        <f t="shared" si="117"/>
        <v>4</v>
      </c>
      <c r="AW555">
        <f t="shared" si="118"/>
        <v>4</v>
      </c>
      <c r="AX555">
        <f t="shared" si="119"/>
        <v>4</v>
      </c>
      <c r="AY555">
        <f t="shared" si="120"/>
        <v>4</v>
      </c>
      <c r="AZ555">
        <f t="shared" si="121"/>
        <v>4</v>
      </c>
      <c r="BA555">
        <f t="shared" si="122"/>
        <v>4</v>
      </c>
      <c r="BB555">
        <f t="shared" si="123"/>
        <v>9</v>
      </c>
      <c r="BC555">
        <f t="shared" si="124"/>
        <v>0</v>
      </c>
    </row>
    <row r="556" spans="1:55" hidden="1" x14ac:dyDescent="0.35">
      <c r="A556" t="s">
        <v>1228</v>
      </c>
      <c r="B556" s="10" t="s">
        <v>1229</v>
      </c>
      <c r="C556" t="s">
        <v>2187</v>
      </c>
      <c r="D556" t="s">
        <v>501</v>
      </c>
      <c r="E556">
        <v>470</v>
      </c>
      <c r="F556" t="s">
        <v>502</v>
      </c>
      <c r="G556">
        <v>14742</v>
      </c>
      <c r="H556">
        <v>470</v>
      </c>
      <c r="I556">
        <v>25</v>
      </c>
      <c r="J556" t="s">
        <v>51</v>
      </c>
      <c r="K556" t="s">
        <v>51</v>
      </c>
      <c r="L556" t="s">
        <v>51</v>
      </c>
      <c r="M556" t="s">
        <v>51</v>
      </c>
      <c r="N556" t="s">
        <v>51</v>
      </c>
      <c r="O556" t="s">
        <v>51</v>
      </c>
      <c r="P556" t="s">
        <v>51</v>
      </c>
      <c r="Q556" t="s">
        <v>51</v>
      </c>
      <c r="R556" t="s">
        <v>51</v>
      </c>
      <c r="S556" t="s">
        <v>51</v>
      </c>
      <c r="T556" t="s">
        <v>51</v>
      </c>
      <c r="U556" t="s">
        <v>51</v>
      </c>
      <c r="V556" t="s">
        <v>51</v>
      </c>
      <c r="W556" t="s">
        <v>51</v>
      </c>
      <c r="X556" t="s">
        <v>51</v>
      </c>
      <c r="Y556" t="s">
        <v>51</v>
      </c>
      <c r="Z556" t="s">
        <v>51</v>
      </c>
      <c r="AA556" t="s">
        <v>51</v>
      </c>
      <c r="AB556" t="s">
        <v>51</v>
      </c>
      <c r="AC556" t="s">
        <v>51</v>
      </c>
      <c r="AD556" t="s">
        <v>51</v>
      </c>
      <c r="AE556" t="s">
        <v>51</v>
      </c>
      <c r="AF556" t="s">
        <v>51</v>
      </c>
      <c r="AG556" t="s">
        <v>51</v>
      </c>
      <c r="AH556" t="s">
        <v>51</v>
      </c>
      <c r="AI556" t="s">
        <v>51</v>
      </c>
      <c r="AJ556" t="s">
        <v>51</v>
      </c>
      <c r="AK556" t="s">
        <v>51</v>
      </c>
      <c r="AL556" t="s">
        <v>51</v>
      </c>
      <c r="AM556" t="s">
        <v>51</v>
      </c>
      <c r="AN556" t="s">
        <v>51</v>
      </c>
      <c r="AO556" t="s">
        <v>51</v>
      </c>
      <c r="AP556" t="s">
        <v>51</v>
      </c>
      <c r="AQ556" t="s">
        <v>51</v>
      </c>
      <c r="AR556" t="s">
        <v>51</v>
      </c>
      <c r="AS556">
        <f t="shared" si="114"/>
        <v>4</v>
      </c>
      <c r="AT556">
        <f t="shared" si="115"/>
        <v>4</v>
      </c>
      <c r="AU556">
        <f t="shared" si="116"/>
        <v>4</v>
      </c>
      <c r="AV556">
        <f t="shared" si="117"/>
        <v>4</v>
      </c>
      <c r="AW556">
        <f t="shared" si="118"/>
        <v>4</v>
      </c>
      <c r="AX556">
        <f t="shared" si="119"/>
        <v>4</v>
      </c>
      <c r="AY556">
        <f t="shared" si="120"/>
        <v>4</v>
      </c>
      <c r="AZ556">
        <f t="shared" si="121"/>
        <v>4</v>
      </c>
      <c r="BA556">
        <f t="shared" si="122"/>
        <v>4</v>
      </c>
      <c r="BB556">
        <f t="shared" si="123"/>
        <v>9</v>
      </c>
      <c r="BC556">
        <f t="shared" si="124"/>
        <v>0</v>
      </c>
    </row>
    <row r="557" spans="1:55" hidden="1" x14ac:dyDescent="0.35">
      <c r="A557" t="s">
        <v>1348</v>
      </c>
      <c r="B557" s="10" t="s">
        <v>1349</v>
      </c>
      <c r="C557" t="s">
        <v>2188</v>
      </c>
      <c r="D557" t="s">
        <v>501</v>
      </c>
      <c r="E557">
        <v>739</v>
      </c>
      <c r="F557" t="s">
        <v>502</v>
      </c>
      <c r="G557">
        <v>14743</v>
      </c>
      <c r="H557">
        <v>739</v>
      </c>
      <c r="I557">
        <v>25</v>
      </c>
      <c r="J557" t="s">
        <v>51</v>
      </c>
      <c r="K557" t="s">
        <v>51</v>
      </c>
      <c r="L557" t="s">
        <v>51</v>
      </c>
      <c r="M557" t="s">
        <v>51</v>
      </c>
      <c r="N557" t="s">
        <v>51</v>
      </c>
      <c r="O557" t="s">
        <v>51</v>
      </c>
      <c r="P557" t="s">
        <v>51</v>
      </c>
      <c r="Q557" t="s">
        <v>51</v>
      </c>
      <c r="R557" t="s">
        <v>51</v>
      </c>
      <c r="S557" t="s">
        <v>51</v>
      </c>
      <c r="T557" t="s">
        <v>51</v>
      </c>
      <c r="U557" t="s">
        <v>51</v>
      </c>
      <c r="V557" t="s">
        <v>51</v>
      </c>
      <c r="W557" t="s">
        <v>51</v>
      </c>
      <c r="X557" t="s">
        <v>51</v>
      </c>
      <c r="Y557" t="s">
        <v>51</v>
      </c>
      <c r="Z557" t="s">
        <v>51</v>
      </c>
      <c r="AA557" t="s">
        <v>51</v>
      </c>
      <c r="AB557" t="s">
        <v>51</v>
      </c>
      <c r="AC557" t="s">
        <v>51</v>
      </c>
      <c r="AD557" t="s">
        <v>51</v>
      </c>
      <c r="AE557" t="s">
        <v>51</v>
      </c>
      <c r="AF557" t="s">
        <v>51</v>
      </c>
      <c r="AG557" t="s">
        <v>51</v>
      </c>
      <c r="AH557" t="s">
        <v>51</v>
      </c>
      <c r="AI557" t="s">
        <v>51</v>
      </c>
      <c r="AJ557" t="s">
        <v>51</v>
      </c>
      <c r="AK557" t="s">
        <v>51</v>
      </c>
      <c r="AL557" t="s">
        <v>51</v>
      </c>
      <c r="AM557" t="s">
        <v>51</v>
      </c>
      <c r="AN557" t="s">
        <v>51</v>
      </c>
      <c r="AO557" t="s">
        <v>51</v>
      </c>
      <c r="AP557" t="s">
        <v>51</v>
      </c>
      <c r="AQ557" t="s">
        <v>51</v>
      </c>
      <c r="AR557" t="s">
        <v>51</v>
      </c>
      <c r="AS557">
        <f t="shared" si="114"/>
        <v>4</v>
      </c>
      <c r="AT557">
        <f t="shared" si="115"/>
        <v>4</v>
      </c>
      <c r="AU557">
        <f t="shared" si="116"/>
        <v>4</v>
      </c>
      <c r="AV557">
        <f t="shared" si="117"/>
        <v>4</v>
      </c>
      <c r="AW557">
        <f t="shared" si="118"/>
        <v>4</v>
      </c>
      <c r="AX557">
        <f t="shared" si="119"/>
        <v>4</v>
      </c>
      <c r="AY557">
        <f t="shared" si="120"/>
        <v>4</v>
      </c>
      <c r="AZ557">
        <f t="shared" si="121"/>
        <v>4</v>
      </c>
      <c r="BA557">
        <f t="shared" si="122"/>
        <v>4</v>
      </c>
      <c r="BB557">
        <f t="shared" si="123"/>
        <v>9</v>
      </c>
      <c r="BC557">
        <f t="shared" si="124"/>
        <v>0</v>
      </c>
    </row>
    <row r="558" spans="1:55" hidden="1" x14ac:dyDescent="0.35">
      <c r="A558" t="s">
        <v>193</v>
      </c>
      <c r="B558" s="10" t="s">
        <v>194</v>
      </c>
      <c r="C558" t="s">
        <v>2189</v>
      </c>
      <c r="D558" t="s">
        <v>464</v>
      </c>
      <c r="E558">
        <v>1022</v>
      </c>
      <c r="F558" t="s">
        <v>86</v>
      </c>
      <c r="G558">
        <v>14744</v>
      </c>
      <c r="H558">
        <v>1022</v>
      </c>
      <c r="I558">
        <v>25</v>
      </c>
      <c r="J558" t="s">
        <v>51</v>
      </c>
      <c r="K558" t="s">
        <v>51</v>
      </c>
      <c r="L558" t="s">
        <v>51</v>
      </c>
      <c r="M558" t="s">
        <v>51</v>
      </c>
      <c r="N558" t="s">
        <v>51</v>
      </c>
      <c r="O558" t="s">
        <v>51</v>
      </c>
      <c r="P558" t="s">
        <v>51</v>
      </c>
      <c r="Q558" t="s">
        <v>51</v>
      </c>
      <c r="R558" t="s">
        <v>51</v>
      </c>
      <c r="S558" t="s">
        <v>51</v>
      </c>
      <c r="T558" t="s">
        <v>51</v>
      </c>
      <c r="U558" t="s">
        <v>51</v>
      </c>
      <c r="V558" t="s">
        <v>51</v>
      </c>
      <c r="W558" t="s">
        <v>51</v>
      </c>
      <c r="X558" t="s">
        <v>51</v>
      </c>
      <c r="Y558" t="s">
        <v>51</v>
      </c>
      <c r="Z558" t="s">
        <v>51</v>
      </c>
      <c r="AA558" t="s">
        <v>51</v>
      </c>
      <c r="AB558" t="s">
        <v>51</v>
      </c>
      <c r="AC558" t="s">
        <v>51</v>
      </c>
      <c r="AD558" t="s">
        <v>51</v>
      </c>
      <c r="AE558" t="s">
        <v>51</v>
      </c>
      <c r="AF558" t="s">
        <v>51</v>
      </c>
      <c r="AG558" t="s">
        <v>51</v>
      </c>
      <c r="AH558" t="s">
        <v>51</v>
      </c>
      <c r="AI558" t="s">
        <v>51</v>
      </c>
      <c r="AJ558" t="s">
        <v>51</v>
      </c>
      <c r="AK558" t="s">
        <v>51</v>
      </c>
      <c r="AL558" t="s">
        <v>51</v>
      </c>
      <c r="AM558" t="s">
        <v>51</v>
      </c>
      <c r="AN558" t="s">
        <v>51</v>
      </c>
      <c r="AO558" t="s">
        <v>51</v>
      </c>
      <c r="AP558" t="s">
        <v>51</v>
      </c>
      <c r="AQ558" t="s">
        <v>51</v>
      </c>
      <c r="AR558" t="s">
        <v>51</v>
      </c>
      <c r="AS558">
        <f t="shared" si="114"/>
        <v>4</v>
      </c>
      <c r="AT558">
        <f t="shared" si="115"/>
        <v>4</v>
      </c>
      <c r="AU558">
        <f t="shared" si="116"/>
        <v>4</v>
      </c>
      <c r="AV558">
        <f t="shared" si="117"/>
        <v>4</v>
      </c>
      <c r="AW558">
        <f t="shared" si="118"/>
        <v>4</v>
      </c>
      <c r="AX558">
        <f t="shared" si="119"/>
        <v>4</v>
      </c>
      <c r="AY558">
        <f t="shared" si="120"/>
        <v>4</v>
      </c>
      <c r="AZ558">
        <f t="shared" si="121"/>
        <v>4</v>
      </c>
      <c r="BA558">
        <f t="shared" si="122"/>
        <v>4</v>
      </c>
      <c r="BB558">
        <f t="shared" si="123"/>
        <v>9</v>
      </c>
      <c r="BC558">
        <f t="shared" si="124"/>
        <v>0</v>
      </c>
    </row>
    <row r="559" spans="1:55" hidden="1" x14ac:dyDescent="0.35">
      <c r="A559" t="s">
        <v>193</v>
      </c>
      <c r="B559" s="10" t="s">
        <v>194</v>
      </c>
      <c r="C559" t="s">
        <v>2190</v>
      </c>
      <c r="D559" t="s">
        <v>464</v>
      </c>
      <c r="E559">
        <v>904</v>
      </c>
      <c r="F559" t="s">
        <v>86</v>
      </c>
      <c r="G559">
        <v>14745</v>
      </c>
      <c r="H559">
        <v>904</v>
      </c>
      <c r="I559">
        <v>25</v>
      </c>
      <c r="J559" t="s">
        <v>51</v>
      </c>
      <c r="K559" t="s">
        <v>51</v>
      </c>
      <c r="L559" t="s">
        <v>51</v>
      </c>
      <c r="M559" t="s">
        <v>51</v>
      </c>
      <c r="N559" t="s">
        <v>51</v>
      </c>
      <c r="O559" t="s">
        <v>51</v>
      </c>
      <c r="P559" t="s">
        <v>51</v>
      </c>
      <c r="Q559" t="s">
        <v>51</v>
      </c>
      <c r="R559" t="s">
        <v>51</v>
      </c>
      <c r="S559" t="s">
        <v>51</v>
      </c>
      <c r="T559" t="s">
        <v>51</v>
      </c>
      <c r="U559" t="s">
        <v>51</v>
      </c>
      <c r="V559" t="s">
        <v>51</v>
      </c>
      <c r="W559" t="s">
        <v>51</v>
      </c>
      <c r="X559" t="s">
        <v>51</v>
      </c>
      <c r="Y559" t="s">
        <v>51</v>
      </c>
      <c r="Z559" t="s">
        <v>51</v>
      </c>
      <c r="AA559" t="s">
        <v>51</v>
      </c>
      <c r="AB559" t="s">
        <v>51</v>
      </c>
      <c r="AC559" t="s">
        <v>51</v>
      </c>
      <c r="AD559" t="s">
        <v>51</v>
      </c>
      <c r="AE559" t="s">
        <v>51</v>
      </c>
      <c r="AF559" t="s">
        <v>51</v>
      </c>
      <c r="AG559" t="s">
        <v>51</v>
      </c>
      <c r="AH559" t="s">
        <v>51</v>
      </c>
      <c r="AI559" t="s">
        <v>51</v>
      </c>
      <c r="AJ559" t="s">
        <v>51</v>
      </c>
      <c r="AK559" t="s">
        <v>51</v>
      </c>
      <c r="AL559" t="s">
        <v>51</v>
      </c>
      <c r="AM559" t="s">
        <v>51</v>
      </c>
      <c r="AN559" t="s">
        <v>51</v>
      </c>
      <c r="AO559" t="s">
        <v>51</v>
      </c>
      <c r="AP559" t="s">
        <v>51</v>
      </c>
      <c r="AQ559" t="s">
        <v>51</v>
      </c>
      <c r="AR559" t="s">
        <v>51</v>
      </c>
      <c r="AS559">
        <f t="shared" si="114"/>
        <v>4</v>
      </c>
      <c r="AT559">
        <f t="shared" si="115"/>
        <v>4</v>
      </c>
      <c r="AU559">
        <f t="shared" si="116"/>
        <v>4</v>
      </c>
      <c r="AV559">
        <f t="shared" si="117"/>
        <v>4</v>
      </c>
      <c r="AW559">
        <f t="shared" si="118"/>
        <v>4</v>
      </c>
      <c r="AX559">
        <f t="shared" si="119"/>
        <v>4</v>
      </c>
      <c r="AY559">
        <f t="shared" si="120"/>
        <v>4</v>
      </c>
      <c r="AZ559">
        <f t="shared" si="121"/>
        <v>4</v>
      </c>
      <c r="BA559">
        <f t="shared" si="122"/>
        <v>4</v>
      </c>
      <c r="BB559">
        <f t="shared" si="123"/>
        <v>9</v>
      </c>
      <c r="BC559">
        <f t="shared" si="124"/>
        <v>0</v>
      </c>
    </row>
    <row r="560" spans="1:55" hidden="1" x14ac:dyDescent="0.35">
      <c r="A560" t="s">
        <v>193</v>
      </c>
      <c r="B560" s="10" t="s">
        <v>194</v>
      </c>
      <c r="C560" t="s">
        <v>2191</v>
      </c>
      <c r="D560" t="s">
        <v>85</v>
      </c>
      <c r="E560">
        <v>903</v>
      </c>
      <c r="F560" t="s">
        <v>86</v>
      </c>
      <c r="G560">
        <v>14746</v>
      </c>
      <c r="H560">
        <v>903</v>
      </c>
      <c r="I560">
        <v>25</v>
      </c>
      <c r="J560" t="s">
        <v>51</v>
      </c>
      <c r="K560" t="s">
        <v>51</v>
      </c>
      <c r="L560" t="s">
        <v>51</v>
      </c>
      <c r="M560" t="s">
        <v>51</v>
      </c>
      <c r="N560" t="s">
        <v>51</v>
      </c>
      <c r="O560" t="s">
        <v>51</v>
      </c>
      <c r="P560" t="s">
        <v>51</v>
      </c>
      <c r="Q560" t="s">
        <v>51</v>
      </c>
      <c r="R560" t="s">
        <v>51</v>
      </c>
      <c r="S560" t="s">
        <v>51</v>
      </c>
      <c r="T560" t="s">
        <v>51</v>
      </c>
      <c r="U560" t="s">
        <v>51</v>
      </c>
      <c r="V560" t="s">
        <v>51</v>
      </c>
      <c r="W560" t="s">
        <v>51</v>
      </c>
      <c r="X560" t="s">
        <v>51</v>
      </c>
      <c r="Y560" t="s">
        <v>51</v>
      </c>
      <c r="Z560" t="s">
        <v>51</v>
      </c>
      <c r="AA560" t="s">
        <v>51</v>
      </c>
      <c r="AB560" t="s">
        <v>51</v>
      </c>
      <c r="AC560" t="s">
        <v>51</v>
      </c>
      <c r="AD560" t="s">
        <v>51</v>
      </c>
      <c r="AE560" t="s">
        <v>51</v>
      </c>
      <c r="AF560" t="s">
        <v>51</v>
      </c>
      <c r="AG560" t="s">
        <v>51</v>
      </c>
      <c r="AH560" t="s">
        <v>51</v>
      </c>
      <c r="AI560" t="s">
        <v>51</v>
      </c>
      <c r="AJ560" t="s">
        <v>51</v>
      </c>
      <c r="AK560" t="s">
        <v>51</v>
      </c>
      <c r="AL560" t="s">
        <v>51</v>
      </c>
      <c r="AM560" t="s">
        <v>51</v>
      </c>
      <c r="AN560" t="s">
        <v>51</v>
      </c>
      <c r="AO560" t="s">
        <v>51</v>
      </c>
      <c r="AP560" t="s">
        <v>51</v>
      </c>
      <c r="AQ560" t="s">
        <v>51</v>
      </c>
      <c r="AR560" t="s">
        <v>51</v>
      </c>
      <c r="AS560">
        <f t="shared" si="114"/>
        <v>4</v>
      </c>
      <c r="AT560">
        <f t="shared" si="115"/>
        <v>4</v>
      </c>
      <c r="AU560">
        <f t="shared" si="116"/>
        <v>4</v>
      </c>
      <c r="AV560">
        <f t="shared" si="117"/>
        <v>4</v>
      </c>
      <c r="AW560">
        <f t="shared" si="118"/>
        <v>4</v>
      </c>
      <c r="AX560">
        <f t="shared" si="119"/>
        <v>4</v>
      </c>
      <c r="AY560">
        <f t="shared" si="120"/>
        <v>4</v>
      </c>
      <c r="AZ560">
        <f t="shared" si="121"/>
        <v>4</v>
      </c>
      <c r="BA560">
        <f t="shared" si="122"/>
        <v>4</v>
      </c>
      <c r="BB560">
        <f t="shared" si="123"/>
        <v>9</v>
      </c>
      <c r="BC560">
        <f t="shared" si="124"/>
        <v>0</v>
      </c>
    </row>
    <row r="561" spans="1:55" hidden="1" x14ac:dyDescent="0.35">
      <c r="A561" t="s">
        <v>193</v>
      </c>
      <c r="B561" s="10" t="s">
        <v>194</v>
      </c>
      <c r="C561" t="s">
        <v>2192</v>
      </c>
      <c r="D561" t="s">
        <v>85</v>
      </c>
      <c r="E561">
        <v>996</v>
      </c>
      <c r="F561" t="s">
        <v>86</v>
      </c>
      <c r="G561">
        <v>14747</v>
      </c>
      <c r="H561">
        <v>996</v>
      </c>
      <c r="I561">
        <v>25</v>
      </c>
      <c r="J561" t="s">
        <v>51</v>
      </c>
      <c r="K561" t="s">
        <v>51</v>
      </c>
      <c r="L561" t="s">
        <v>51</v>
      </c>
      <c r="M561" t="s">
        <v>51</v>
      </c>
      <c r="N561" t="s">
        <v>51</v>
      </c>
      <c r="O561" t="s">
        <v>51</v>
      </c>
      <c r="P561" t="s">
        <v>51</v>
      </c>
      <c r="Q561" t="s">
        <v>51</v>
      </c>
      <c r="R561" t="s">
        <v>51</v>
      </c>
      <c r="S561" t="s">
        <v>51</v>
      </c>
      <c r="T561" t="s">
        <v>51</v>
      </c>
      <c r="U561" t="s">
        <v>51</v>
      </c>
      <c r="V561" t="s">
        <v>51</v>
      </c>
      <c r="W561" t="s">
        <v>51</v>
      </c>
      <c r="X561" t="s">
        <v>51</v>
      </c>
      <c r="Y561" t="s">
        <v>51</v>
      </c>
      <c r="Z561" t="s">
        <v>51</v>
      </c>
      <c r="AA561" t="s">
        <v>51</v>
      </c>
      <c r="AB561" t="s">
        <v>51</v>
      </c>
      <c r="AC561" t="s">
        <v>51</v>
      </c>
      <c r="AD561" t="s">
        <v>51</v>
      </c>
      <c r="AE561" t="s">
        <v>51</v>
      </c>
      <c r="AF561" t="s">
        <v>51</v>
      </c>
      <c r="AG561" t="s">
        <v>51</v>
      </c>
      <c r="AH561" t="s">
        <v>51</v>
      </c>
      <c r="AI561" t="s">
        <v>51</v>
      </c>
      <c r="AJ561" t="s">
        <v>51</v>
      </c>
      <c r="AK561" t="s">
        <v>51</v>
      </c>
      <c r="AL561" t="s">
        <v>51</v>
      </c>
      <c r="AM561" t="s">
        <v>51</v>
      </c>
      <c r="AN561" t="s">
        <v>51</v>
      </c>
      <c r="AO561" t="s">
        <v>51</v>
      </c>
      <c r="AP561" t="s">
        <v>51</v>
      </c>
      <c r="AQ561" t="s">
        <v>51</v>
      </c>
      <c r="AR561" t="s">
        <v>51</v>
      </c>
      <c r="AS561">
        <f t="shared" si="114"/>
        <v>4</v>
      </c>
      <c r="AT561">
        <f t="shared" si="115"/>
        <v>4</v>
      </c>
      <c r="AU561">
        <f t="shared" si="116"/>
        <v>4</v>
      </c>
      <c r="AV561">
        <f t="shared" si="117"/>
        <v>4</v>
      </c>
      <c r="AW561">
        <f t="shared" si="118"/>
        <v>4</v>
      </c>
      <c r="AX561">
        <f t="shared" si="119"/>
        <v>4</v>
      </c>
      <c r="AY561">
        <f t="shared" si="120"/>
        <v>4</v>
      </c>
      <c r="AZ561">
        <f t="shared" si="121"/>
        <v>4</v>
      </c>
      <c r="BA561">
        <f t="shared" si="122"/>
        <v>4</v>
      </c>
      <c r="BB561">
        <f t="shared" si="123"/>
        <v>9</v>
      </c>
      <c r="BC561">
        <f t="shared" si="124"/>
        <v>0</v>
      </c>
    </row>
    <row r="562" spans="1:55" hidden="1" x14ac:dyDescent="0.35">
      <c r="A562" t="s">
        <v>193</v>
      </c>
      <c r="B562" s="10" t="s">
        <v>194</v>
      </c>
      <c r="C562" t="s">
        <v>2193</v>
      </c>
      <c r="D562" t="s">
        <v>464</v>
      </c>
      <c r="E562">
        <v>945</v>
      </c>
      <c r="F562" t="s">
        <v>86</v>
      </c>
      <c r="G562">
        <v>14748</v>
      </c>
      <c r="H562">
        <v>945</v>
      </c>
      <c r="I562">
        <v>25</v>
      </c>
      <c r="J562" t="s">
        <v>51</v>
      </c>
      <c r="K562" t="s">
        <v>51</v>
      </c>
      <c r="L562" t="s">
        <v>51</v>
      </c>
      <c r="M562" t="s">
        <v>51</v>
      </c>
      <c r="N562" t="s">
        <v>51</v>
      </c>
      <c r="O562" t="s">
        <v>51</v>
      </c>
      <c r="P562" t="s">
        <v>51</v>
      </c>
      <c r="Q562" t="s">
        <v>51</v>
      </c>
      <c r="R562" t="s">
        <v>51</v>
      </c>
      <c r="S562" t="s">
        <v>51</v>
      </c>
      <c r="T562" t="s">
        <v>51</v>
      </c>
      <c r="U562" t="s">
        <v>51</v>
      </c>
      <c r="V562" t="s">
        <v>51</v>
      </c>
      <c r="W562" t="s">
        <v>51</v>
      </c>
      <c r="X562" t="s">
        <v>51</v>
      </c>
      <c r="Y562" t="s">
        <v>51</v>
      </c>
      <c r="Z562" t="s">
        <v>51</v>
      </c>
      <c r="AA562" t="s">
        <v>51</v>
      </c>
      <c r="AB562" t="s">
        <v>51</v>
      </c>
      <c r="AC562" t="s">
        <v>51</v>
      </c>
      <c r="AD562" t="s">
        <v>51</v>
      </c>
      <c r="AE562" t="s">
        <v>51</v>
      </c>
      <c r="AF562" t="s">
        <v>51</v>
      </c>
      <c r="AG562" t="s">
        <v>51</v>
      </c>
      <c r="AH562" t="s">
        <v>51</v>
      </c>
      <c r="AI562" t="s">
        <v>51</v>
      </c>
      <c r="AJ562" t="s">
        <v>51</v>
      </c>
      <c r="AK562" t="s">
        <v>51</v>
      </c>
      <c r="AL562" t="s">
        <v>51</v>
      </c>
      <c r="AM562" t="s">
        <v>51</v>
      </c>
      <c r="AN562" t="s">
        <v>51</v>
      </c>
      <c r="AO562" t="s">
        <v>51</v>
      </c>
      <c r="AP562" t="s">
        <v>51</v>
      </c>
      <c r="AQ562" t="s">
        <v>51</v>
      </c>
      <c r="AR562" t="s">
        <v>51</v>
      </c>
      <c r="AS562">
        <f t="shared" si="114"/>
        <v>4</v>
      </c>
      <c r="AT562">
        <f t="shared" si="115"/>
        <v>4</v>
      </c>
      <c r="AU562">
        <f t="shared" si="116"/>
        <v>4</v>
      </c>
      <c r="AV562">
        <f t="shared" si="117"/>
        <v>4</v>
      </c>
      <c r="AW562">
        <f t="shared" si="118"/>
        <v>4</v>
      </c>
      <c r="AX562">
        <f t="shared" si="119"/>
        <v>4</v>
      </c>
      <c r="AY562">
        <f t="shared" si="120"/>
        <v>4</v>
      </c>
      <c r="AZ562">
        <f t="shared" si="121"/>
        <v>4</v>
      </c>
      <c r="BA562">
        <f t="shared" si="122"/>
        <v>4</v>
      </c>
      <c r="BB562">
        <f t="shared" si="123"/>
        <v>9</v>
      </c>
      <c r="BC562">
        <f t="shared" si="124"/>
        <v>0</v>
      </c>
    </row>
    <row r="563" spans="1:55" hidden="1" x14ac:dyDescent="0.35">
      <c r="A563" t="s">
        <v>193</v>
      </c>
      <c r="B563" s="10" t="s">
        <v>194</v>
      </c>
      <c r="C563" t="s">
        <v>2194</v>
      </c>
      <c r="D563" t="s">
        <v>464</v>
      </c>
      <c r="E563">
        <v>946</v>
      </c>
      <c r="F563" t="s">
        <v>86</v>
      </c>
      <c r="G563">
        <v>14749</v>
      </c>
      <c r="H563">
        <v>946</v>
      </c>
      <c r="I563">
        <v>25</v>
      </c>
      <c r="J563" t="s">
        <v>51</v>
      </c>
      <c r="K563" t="s">
        <v>51</v>
      </c>
      <c r="L563" t="s">
        <v>51</v>
      </c>
      <c r="M563" t="s">
        <v>51</v>
      </c>
      <c r="N563" t="s">
        <v>51</v>
      </c>
      <c r="O563" t="s">
        <v>51</v>
      </c>
      <c r="P563" t="s">
        <v>51</v>
      </c>
      <c r="Q563" t="s">
        <v>51</v>
      </c>
      <c r="R563" t="s">
        <v>51</v>
      </c>
      <c r="S563" t="s">
        <v>51</v>
      </c>
      <c r="T563" t="s">
        <v>51</v>
      </c>
      <c r="U563" t="s">
        <v>51</v>
      </c>
      <c r="V563" t="s">
        <v>51</v>
      </c>
      <c r="W563" t="s">
        <v>51</v>
      </c>
      <c r="X563" t="s">
        <v>51</v>
      </c>
      <c r="Y563" t="s">
        <v>51</v>
      </c>
      <c r="Z563" t="s">
        <v>51</v>
      </c>
      <c r="AA563" t="s">
        <v>51</v>
      </c>
      <c r="AB563" t="s">
        <v>51</v>
      </c>
      <c r="AC563" t="s">
        <v>51</v>
      </c>
      <c r="AD563" t="s">
        <v>51</v>
      </c>
      <c r="AE563" t="s">
        <v>51</v>
      </c>
      <c r="AF563" t="s">
        <v>51</v>
      </c>
      <c r="AG563" t="s">
        <v>51</v>
      </c>
      <c r="AH563" t="s">
        <v>51</v>
      </c>
      <c r="AI563" t="s">
        <v>51</v>
      </c>
      <c r="AJ563" t="s">
        <v>51</v>
      </c>
      <c r="AK563" t="s">
        <v>51</v>
      </c>
      <c r="AL563" t="s">
        <v>51</v>
      </c>
      <c r="AM563" t="s">
        <v>51</v>
      </c>
      <c r="AN563" t="s">
        <v>51</v>
      </c>
      <c r="AO563" t="s">
        <v>51</v>
      </c>
      <c r="AP563" t="s">
        <v>51</v>
      </c>
      <c r="AQ563" t="s">
        <v>51</v>
      </c>
      <c r="AR563" t="s">
        <v>51</v>
      </c>
      <c r="AS563">
        <f t="shared" si="114"/>
        <v>4</v>
      </c>
      <c r="AT563">
        <f t="shared" si="115"/>
        <v>4</v>
      </c>
      <c r="AU563">
        <f t="shared" si="116"/>
        <v>4</v>
      </c>
      <c r="AV563">
        <f t="shared" si="117"/>
        <v>4</v>
      </c>
      <c r="AW563">
        <f t="shared" si="118"/>
        <v>4</v>
      </c>
      <c r="AX563">
        <f t="shared" si="119"/>
        <v>4</v>
      </c>
      <c r="AY563">
        <f t="shared" si="120"/>
        <v>4</v>
      </c>
      <c r="AZ563">
        <f t="shared" si="121"/>
        <v>4</v>
      </c>
      <c r="BA563">
        <f t="shared" si="122"/>
        <v>4</v>
      </c>
      <c r="BB563">
        <f t="shared" si="123"/>
        <v>9</v>
      </c>
      <c r="BC563">
        <f t="shared" si="124"/>
        <v>0</v>
      </c>
    </row>
    <row r="564" spans="1:55" hidden="1" x14ac:dyDescent="0.35">
      <c r="A564" t="s">
        <v>193</v>
      </c>
      <c r="B564" s="10" t="s">
        <v>194</v>
      </c>
      <c r="C564" t="s">
        <v>2195</v>
      </c>
      <c r="D564" t="s">
        <v>501</v>
      </c>
      <c r="E564">
        <v>997</v>
      </c>
      <c r="F564" t="s">
        <v>86</v>
      </c>
      <c r="G564">
        <v>14750</v>
      </c>
      <c r="H564">
        <v>997</v>
      </c>
      <c r="I564">
        <v>25</v>
      </c>
      <c r="J564" t="s">
        <v>51</v>
      </c>
      <c r="K564" t="s">
        <v>51</v>
      </c>
      <c r="L564" t="s">
        <v>51</v>
      </c>
      <c r="M564" t="s">
        <v>51</v>
      </c>
      <c r="N564" t="s">
        <v>51</v>
      </c>
      <c r="O564" t="s">
        <v>51</v>
      </c>
      <c r="P564" t="s">
        <v>51</v>
      </c>
      <c r="Q564" t="s">
        <v>51</v>
      </c>
      <c r="R564" t="s">
        <v>51</v>
      </c>
      <c r="S564" t="s">
        <v>51</v>
      </c>
      <c r="T564" t="s">
        <v>51</v>
      </c>
      <c r="U564" t="s">
        <v>51</v>
      </c>
      <c r="V564" t="s">
        <v>51</v>
      </c>
      <c r="W564" t="s">
        <v>51</v>
      </c>
      <c r="X564" t="s">
        <v>51</v>
      </c>
      <c r="Y564" t="s">
        <v>51</v>
      </c>
      <c r="Z564" t="s">
        <v>51</v>
      </c>
      <c r="AA564" t="s">
        <v>51</v>
      </c>
      <c r="AB564" t="s">
        <v>51</v>
      </c>
      <c r="AC564" t="s">
        <v>51</v>
      </c>
      <c r="AD564" t="s">
        <v>51</v>
      </c>
      <c r="AE564" t="s">
        <v>51</v>
      </c>
      <c r="AF564" t="s">
        <v>51</v>
      </c>
      <c r="AG564" t="s">
        <v>51</v>
      </c>
      <c r="AH564" t="s">
        <v>51</v>
      </c>
      <c r="AI564" t="s">
        <v>51</v>
      </c>
      <c r="AJ564" t="s">
        <v>51</v>
      </c>
      <c r="AK564" t="s">
        <v>51</v>
      </c>
      <c r="AL564" t="s">
        <v>51</v>
      </c>
      <c r="AM564" t="s">
        <v>51</v>
      </c>
      <c r="AN564" t="s">
        <v>51</v>
      </c>
      <c r="AO564" t="s">
        <v>51</v>
      </c>
      <c r="AP564" t="s">
        <v>51</v>
      </c>
      <c r="AQ564" t="s">
        <v>51</v>
      </c>
      <c r="AR564" t="s">
        <v>51</v>
      </c>
      <c r="AS564">
        <f t="shared" si="114"/>
        <v>4</v>
      </c>
      <c r="AT564">
        <f t="shared" si="115"/>
        <v>4</v>
      </c>
      <c r="AU564">
        <f t="shared" si="116"/>
        <v>4</v>
      </c>
      <c r="AV564">
        <f t="shared" si="117"/>
        <v>4</v>
      </c>
      <c r="AW564">
        <f t="shared" si="118"/>
        <v>4</v>
      </c>
      <c r="AX564">
        <f t="shared" si="119"/>
        <v>4</v>
      </c>
      <c r="AY564">
        <f t="shared" si="120"/>
        <v>4</v>
      </c>
      <c r="AZ564">
        <f t="shared" si="121"/>
        <v>4</v>
      </c>
      <c r="BA564">
        <f t="shared" si="122"/>
        <v>4</v>
      </c>
      <c r="BB564">
        <f t="shared" si="123"/>
        <v>9</v>
      </c>
      <c r="BC564">
        <f t="shared" si="124"/>
        <v>0</v>
      </c>
    </row>
    <row r="565" spans="1:55" hidden="1" x14ac:dyDescent="0.35">
      <c r="A565" t="s">
        <v>193</v>
      </c>
      <c r="B565" s="10" t="s">
        <v>194</v>
      </c>
      <c r="C565" t="s">
        <v>2196</v>
      </c>
      <c r="D565" t="s">
        <v>464</v>
      </c>
      <c r="E565">
        <v>2080</v>
      </c>
      <c r="F565" t="s">
        <v>86</v>
      </c>
      <c r="G565">
        <v>14751</v>
      </c>
      <c r="H565">
        <v>2080</v>
      </c>
      <c r="I565">
        <v>25</v>
      </c>
      <c r="J565" t="s">
        <v>51</v>
      </c>
      <c r="K565" t="s">
        <v>51</v>
      </c>
      <c r="L565" t="s">
        <v>51</v>
      </c>
      <c r="M565" t="s">
        <v>51</v>
      </c>
      <c r="N565" t="s">
        <v>51</v>
      </c>
      <c r="O565" t="s">
        <v>51</v>
      </c>
      <c r="P565" t="s">
        <v>51</v>
      </c>
      <c r="Q565" t="s">
        <v>51</v>
      </c>
      <c r="R565" t="s">
        <v>51</v>
      </c>
      <c r="S565" t="s">
        <v>51</v>
      </c>
      <c r="T565" t="s">
        <v>51</v>
      </c>
      <c r="U565" t="s">
        <v>51</v>
      </c>
      <c r="V565" t="s">
        <v>51</v>
      </c>
      <c r="W565" t="s">
        <v>51</v>
      </c>
      <c r="X565" t="s">
        <v>51</v>
      </c>
      <c r="Y565" t="s">
        <v>51</v>
      </c>
      <c r="Z565" t="s">
        <v>51</v>
      </c>
      <c r="AA565" t="s">
        <v>51</v>
      </c>
      <c r="AB565" t="s">
        <v>51</v>
      </c>
      <c r="AC565" t="s">
        <v>51</v>
      </c>
      <c r="AD565" t="s">
        <v>51</v>
      </c>
      <c r="AE565" t="s">
        <v>51</v>
      </c>
      <c r="AF565" t="s">
        <v>51</v>
      </c>
      <c r="AG565" t="s">
        <v>51</v>
      </c>
      <c r="AH565" t="s">
        <v>51</v>
      </c>
      <c r="AI565" t="s">
        <v>51</v>
      </c>
      <c r="AJ565" t="s">
        <v>51</v>
      </c>
      <c r="AK565" t="s">
        <v>51</v>
      </c>
      <c r="AL565" t="s">
        <v>51</v>
      </c>
      <c r="AM565" t="s">
        <v>51</v>
      </c>
      <c r="AN565" t="s">
        <v>51</v>
      </c>
      <c r="AO565" t="s">
        <v>51</v>
      </c>
      <c r="AP565" t="s">
        <v>51</v>
      </c>
      <c r="AQ565" t="s">
        <v>51</v>
      </c>
      <c r="AR565" t="s">
        <v>51</v>
      </c>
      <c r="AS565">
        <f t="shared" si="114"/>
        <v>4</v>
      </c>
      <c r="AT565">
        <f t="shared" si="115"/>
        <v>4</v>
      </c>
      <c r="AU565">
        <f t="shared" si="116"/>
        <v>4</v>
      </c>
      <c r="AV565">
        <f t="shared" si="117"/>
        <v>4</v>
      </c>
      <c r="AW565">
        <f t="shared" si="118"/>
        <v>4</v>
      </c>
      <c r="AX565">
        <f t="shared" si="119"/>
        <v>4</v>
      </c>
      <c r="AY565">
        <f t="shared" si="120"/>
        <v>4</v>
      </c>
      <c r="AZ565">
        <f t="shared" si="121"/>
        <v>4</v>
      </c>
      <c r="BA565">
        <f t="shared" si="122"/>
        <v>4</v>
      </c>
      <c r="BB565">
        <f t="shared" si="123"/>
        <v>9</v>
      </c>
      <c r="BC565">
        <f t="shared" si="124"/>
        <v>0</v>
      </c>
    </row>
    <row r="566" spans="1:55" hidden="1" x14ac:dyDescent="0.35">
      <c r="A566" t="s">
        <v>737</v>
      </c>
      <c r="B566" s="10" t="s">
        <v>738</v>
      </c>
      <c r="C566" t="s">
        <v>2197</v>
      </c>
      <c r="D566" t="s">
        <v>85</v>
      </c>
      <c r="E566">
        <v>316</v>
      </c>
      <c r="F566" t="s">
        <v>86</v>
      </c>
      <c r="G566">
        <v>14752</v>
      </c>
      <c r="H566">
        <v>316</v>
      </c>
      <c r="I566">
        <v>25</v>
      </c>
      <c r="J566" t="s">
        <v>51</v>
      </c>
      <c r="K566" t="s">
        <v>51</v>
      </c>
      <c r="L566" t="s">
        <v>51</v>
      </c>
      <c r="M566" t="s">
        <v>51</v>
      </c>
      <c r="N566" t="s">
        <v>51</v>
      </c>
      <c r="O566" t="s">
        <v>51</v>
      </c>
      <c r="P566" t="s">
        <v>51</v>
      </c>
      <c r="Q566" t="s">
        <v>51</v>
      </c>
      <c r="R566" t="s">
        <v>51</v>
      </c>
      <c r="S566" t="s">
        <v>51</v>
      </c>
      <c r="T566" t="s">
        <v>51</v>
      </c>
      <c r="U566" t="s">
        <v>51</v>
      </c>
      <c r="V566" t="s">
        <v>51</v>
      </c>
      <c r="W566" t="s">
        <v>51</v>
      </c>
      <c r="X566" t="s">
        <v>51</v>
      </c>
      <c r="Y566" t="s">
        <v>51</v>
      </c>
      <c r="Z566" t="s">
        <v>51</v>
      </c>
      <c r="AA566" t="s">
        <v>51</v>
      </c>
      <c r="AB566" t="s">
        <v>51</v>
      </c>
      <c r="AC566" t="s">
        <v>51</v>
      </c>
      <c r="AD566" t="s">
        <v>51</v>
      </c>
      <c r="AE566" t="s">
        <v>51</v>
      </c>
      <c r="AF566" t="s">
        <v>51</v>
      </c>
      <c r="AG566" t="s">
        <v>51</v>
      </c>
      <c r="AH566" t="s">
        <v>51</v>
      </c>
      <c r="AI566" t="s">
        <v>51</v>
      </c>
      <c r="AJ566" t="s">
        <v>51</v>
      </c>
      <c r="AK566" t="s">
        <v>51</v>
      </c>
      <c r="AL566" t="s">
        <v>51</v>
      </c>
      <c r="AM566" t="s">
        <v>51</v>
      </c>
      <c r="AN566" t="s">
        <v>51</v>
      </c>
      <c r="AO566" t="s">
        <v>51</v>
      </c>
      <c r="AP566" t="s">
        <v>51</v>
      </c>
      <c r="AQ566" t="s">
        <v>51</v>
      </c>
      <c r="AR566" t="s">
        <v>51</v>
      </c>
      <c r="AS566">
        <f t="shared" si="114"/>
        <v>4</v>
      </c>
      <c r="AT566">
        <f t="shared" si="115"/>
        <v>4</v>
      </c>
      <c r="AU566">
        <f t="shared" si="116"/>
        <v>4</v>
      </c>
      <c r="AV566">
        <f t="shared" si="117"/>
        <v>4</v>
      </c>
      <c r="AW566">
        <f t="shared" si="118"/>
        <v>4</v>
      </c>
      <c r="AX566">
        <f t="shared" si="119"/>
        <v>4</v>
      </c>
      <c r="AY566">
        <f t="shared" si="120"/>
        <v>4</v>
      </c>
      <c r="AZ566">
        <f t="shared" si="121"/>
        <v>4</v>
      </c>
      <c r="BA566">
        <f t="shared" si="122"/>
        <v>4</v>
      </c>
      <c r="BB566">
        <f t="shared" si="123"/>
        <v>9</v>
      </c>
      <c r="BC566">
        <f t="shared" si="124"/>
        <v>0</v>
      </c>
    </row>
    <row r="567" spans="1:55" hidden="1" x14ac:dyDescent="0.35">
      <c r="A567" t="s">
        <v>369</v>
      </c>
      <c r="B567" s="10" t="s">
        <v>370</v>
      </c>
      <c r="C567" t="s">
        <v>2198</v>
      </c>
      <c r="D567" t="s">
        <v>85</v>
      </c>
      <c r="E567">
        <v>1024</v>
      </c>
      <c r="F567" t="s">
        <v>86</v>
      </c>
      <c r="G567">
        <v>14753</v>
      </c>
      <c r="H567">
        <v>1024</v>
      </c>
      <c r="I567">
        <v>25</v>
      </c>
      <c r="J567" t="s">
        <v>51</v>
      </c>
      <c r="K567" t="s">
        <v>51</v>
      </c>
      <c r="L567" t="s">
        <v>51</v>
      </c>
      <c r="M567" t="s">
        <v>51</v>
      </c>
      <c r="N567" t="s">
        <v>51</v>
      </c>
      <c r="O567" t="s">
        <v>51</v>
      </c>
      <c r="P567" t="s">
        <v>51</v>
      </c>
      <c r="Q567" t="s">
        <v>51</v>
      </c>
      <c r="R567" t="s">
        <v>51</v>
      </c>
      <c r="S567" t="s">
        <v>51</v>
      </c>
      <c r="T567" t="s">
        <v>51</v>
      </c>
      <c r="U567" t="s">
        <v>51</v>
      </c>
      <c r="V567" t="s">
        <v>51</v>
      </c>
      <c r="W567" t="s">
        <v>51</v>
      </c>
      <c r="X567" t="s">
        <v>51</v>
      </c>
      <c r="Y567" t="s">
        <v>51</v>
      </c>
      <c r="Z567" t="s">
        <v>51</v>
      </c>
      <c r="AA567" t="s">
        <v>51</v>
      </c>
      <c r="AB567" t="s">
        <v>51</v>
      </c>
      <c r="AC567" t="s">
        <v>51</v>
      </c>
      <c r="AD567" t="s">
        <v>51</v>
      </c>
      <c r="AE567" t="s">
        <v>51</v>
      </c>
      <c r="AF567" t="s">
        <v>51</v>
      </c>
      <c r="AG567" t="s">
        <v>51</v>
      </c>
      <c r="AH567" t="s">
        <v>51</v>
      </c>
      <c r="AI567" t="s">
        <v>51</v>
      </c>
      <c r="AJ567" t="s">
        <v>51</v>
      </c>
      <c r="AK567" t="s">
        <v>51</v>
      </c>
      <c r="AL567" t="s">
        <v>51</v>
      </c>
      <c r="AM567" t="s">
        <v>51</v>
      </c>
      <c r="AN567" t="s">
        <v>51</v>
      </c>
      <c r="AO567" t="s">
        <v>51</v>
      </c>
      <c r="AP567" t="s">
        <v>51</v>
      </c>
      <c r="AQ567" t="s">
        <v>51</v>
      </c>
      <c r="AR567" t="s">
        <v>51</v>
      </c>
      <c r="AS567">
        <f t="shared" si="114"/>
        <v>4</v>
      </c>
      <c r="AT567">
        <f t="shared" si="115"/>
        <v>4</v>
      </c>
      <c r="AU567">
        <f t="shared" si="116"/>
        <v>4</v>
      </c>
      <c r="AV567">
        <f t="shared" si="117"/>
        <v>4</v>
      </c>
      <c r="AW567">
        <f t="shared" si="118"/>
        <v>4</v>
      </c>
      <c r="AX567">
        <f t="shared" si="119"/>
        <v>4</v>
      </c>
      <c r="AY567">
        <f t="shared" si="120"/>
        <v>4</v>
      </c>
      <c r="AZ567">
        <f t="shared" si="121"/>
        <v>4</v>
      </c>
      <c r="BA567">
        <f t="shared" si="122"/>
        <v>4</v>
      </c>
      <c r="BB567">
        <f t="shared" si="123"/>
        <v>9</v>
      </c>
      <c r="BC567">
        <f t="shared" si="124"/>
        <v>0</v>
      </c>
    </row>
    <row r="568" spans="1:55" hidden="1" x14ac:dyDescent="0.35">
      <c r="A568" t="s">
        <v>1791</v>
      </c>
      <c r="B568" s="10" t="s">
        <v>1792</v>
      </c>
      <c r="C568" t="s">
        <v>2199</v>
      </c>
      <c r="D568" t="s">
        <v>501</v>
      </c>
      <c r="E568">
        <v>931</v>
      </c>
      <c r="F568" t="s">
        <v>90</v>
      </c>
      <c r="G568">
        <v>14754</v>
      </c>
      <c r="H568">
        <v>931</v>
      </c>
      <c r="I568">
        <v>25</v>
      </c>
      <c r="J568" t="s">
        <v>51</v>
      </c>
      <c r="K568" t="s">
        <v>51</v>
      </c>
      <c r="L568" t="s">
        <v>51</v>
      </c>
      <c r="M568" t="s">
        <v>51</v>
      </c>
      <c r="N568" t="s">
        <v>51</v>
      </c>
      <c r="O568" t="s">
        <v>51</v>
      </c>
      <c r="P568" t="s">
        <v>51</v>
      </c>
      <c r="Q568" t="s">
        <v>51</v>
      </c>
      <c r="R568" t="s">
        <v>51</v>
      </c>
      <c r="S568" t="s">
        <v>51</v>
      </c>
      <c r="T568" t="s">
        <v>51</v>
      </c>
      <c r="U568" t="s">
        <v>51</v>
      </c>
      <c r="V568" t="s">
        <v>51</v>
      </c>
      <c r="W568" t="s">
        <v>51</v>
      </c>
      <c r="X568" t="s">
        <v>51</v>
      </c>
      <c r="Y568" t="s">
        <v>51</v>
      </c>
      <c r="Z568" t="s">
        <v>51</v>
      </c>
      <c r="AA568" t="s">
        <v>51</v>
      </c>
      <c r="AB568" t="s">
        <v>51</v>
      </c>
      <c r="AC568" t="s">
        <v>51</v>
      </c>
      <c r="AD568" t="s">
        <v>51</v>
      </c>
      <c r="AE568" t="s">
        <v>51</v>
      </c>
      <c r="AF568" t="s">
        <v>51</v>
      </c>
      <c r="AG568" t="s">
        <v>51</v>
      </c>
      <c r="AH568" t="s">
        <v>51</v>
      </c>
      <c r="AI568" t="s">
        <v>51</v>
      </c>
      <c r="AJ568" t="s">
        <v>51</v>
      </c>
      <c r="AK568" t="s">
        <v>51</v>
      </c>
      <c r="AL568" t="s">
        <v>51</v>
      </c>
      <c r="AM568" t="s">
        <v>51</v>
      </c>
      <c r="AN568" t="s">
        <v>51</v>
      </c>
      <c r="AO568" t="s">
        <v>51</v>
      </c>
      <c r="AP568" t="s">
        <v>51</v>
      </c>
      <c r="AQ568" t="s">
        <v>51</v>
      </c>
      <c r="AR568" t="s">
        <v>51</v>
      </c>
      <c r="AS568">
        <f t="shared" si="114"/>
        <v>4</v>
      </c>
      <c r="AT568">
        <f t="shared" si="115"/>
        <v>4</v>
      </c>
      <c r="AU568">
        <f t="shared" si="116"/>
        <v>4</v>
      </c>
      <c r="AV568">
        <f t="shared" si="117"/>
        <v>4</v>
      </c>
      <c r="AW568">
        <f t="shared" si="118"/>
        <v>4</v>
      </c>
      <c r="AX568">
        <f t="shared" si="119"/>
        <v>4</v>
      </c>
      <c r="AY568">
        <f t="shared" si="120"/>
        <v>4</v>
      </c>
      <c r="AZ568">
        <f t="shared" si="121"/>
        <v>4</v>
      </c>
      <c r="BA568">
        <f t="shared" si="122"/>
        <v>4</v>
      </c>
      <c r="BB568">
        <f t="shared" si="123"/>
        <v>9</v>
      </c>
      <c r="BC568">
        <f t="shared" si="124"/>
        <v>0</v>
      </c>
    </row>
    <row r="569" spans="1:55" hidden="1" x14ac:dyDescent="0.35">
      <c r="A569" t="s">
        <v>1189</v>
      </c>
      <c r="B569" s="10" t="s">
        <v>1190</v>
      </c>
      <c r="C569" t="s">
        <v>2200</v>
      </c>
      <c r="D569" t="s">
        <v>501</v>
      </c>
      <c r="E569">
        <v>999</v>
      </c>
      <c r="F569" t="s">
        <v>86</v>
      </c>
      <c r="G569">
        <v>14755</v>
      </c>
      <c r="H569">
        <v>999</v>
      </c>
      <c r="I569">
        <v>25</v>
      </c>
      <c r="J569" t="s">
        <v>51</v>
      </c>
      <c r="K569" t="s">
        <v>51</v>
      </c>
      <c r="L569" t="s">
        <v>51</v>
      </c>
      <c r="M569" t="s">
        <v>51</v>
      </c>
      <c r="N569" t="s">
        <v>51</v>
      </c>
      <c r="O569" t="s">
        <v>51</v>
      </c>
      <c r="P569" t="s">
        <v>51</v>
      </c>
      <c r="Q569" t="s">
        <v>51</v>
      </c>
      <c r="R569" t="s">
        <v>51</v>
      </c>
      <c r="S569" t="s">
        <v>51</v>
      </c>
      <c r="T569" t="s">
        <v>51</v>
      </c>
      <c r="U569" t="s">
        <v>51</v>
      </c>
      <c r="V569" t="s">
        <v>51</v>
      </c>
      <c r="W569" t="s">
        <v>51</v>
      </c>
      <c r="X569" t="s">
        <v>51</v>
      </c>
      <c r="Y569" t="s">
        <v>51</v>
      </c>
      <c r="Z569" t="s">
        <v>51</v>
      </c>
      <c r="AA569" t="s">
        <v>51</v>
      </c>
      <c r="AB569" t="s">
        <v>51</v>
      </c>
      <c r="AC569" t="s">
        <v>51</v>
      </c>
      <c r="AD569" t="s">
        <v>51</v>
      </c>
      <c r="AE569" t="s">
        <v>51</v>
      </c>
      <c r="AF569" t="s">
        <v>51</v>
      </c>
      <c r="AG569" t="s">
        <v>51</v>
      </c>
      <c r="AH569" t="s">
        <v>51</v>
      </c>
      <c r="AI569" t="s">
        <v>51</v>
      </c>
      <c r="AJ569" t="s">
        <v>51</v>
      </c>
      <c r="AK569" t="s">
        <v>51</v>
      </c>
      <c r="AL569" t="s">
        <v>51</v>
      </c>
      <c r="AM569" t="s">
        <v>51</v>
      </c>
      <c r="AN569" t="s">
        <v>51</v>
      </c>
      <c r="AO569" t="s">
        <v>51</v>
      </c>
      <c r="AP569" t="s">
        <v>51</v>
      </c>
      <c r="AQ569" t="s">
        <v>51</v>
      </c>
      <c r="AR569" t="s">
        <v>51</v>
      </c>
      <c r="AS569">
        <f t="shared" si="114"/>
        <v>4</v>
      </c>
      <c r="AT569">
        <f t="shared" si="115"/>
        <v>4</v>
      </c>
      <c r="AU569">
        <f t="shared" si="116"/>
        <v>4</v>
      </c>
      <c r="AV569">
        <f t="shared" si="117"/>
        <v>4</v>
      </c>
      <c r="AW569">
        <f t="shared" si="118"/>
        <v>4</v>
      </c>
      <c r="AX569">
        <f t="shared" si="119"/>
        <v>4</v>
      </c>
      <c r="AY569">
        <f t="shared" si="120"/>
        <v>4</v>
      </c>
      <c r="AZ569">
        <f t="shared" si="121"/>
        <v>4</v>
      </c>
      <c r="BA569">
        <f t="shared" si="122"/>
        <v>4</v>
      </c>
      <c r="BB569">
        <f t="shared" si="123"/>
        <v>9</v>
      </c>
      <c r="BC569">
        <f t="shared" si="124"/>
        <v>0</v>
      </c>
    </row>
    <row r="570" spans="1:55" hidden="1" x14ac:dyDescent="0.35">
      <c r="A570" t="s">
        <v>1189</v>
      </c>
      <c r="B570" s="10" t="s">
        <v>1190</v>
      </c>
      <c r="C570" t="s">
        <v>2201</v>
      </c>
      <c r="D570" t="s">
        <v>85</v>
      </c>
      <c r="E570">
        <v>283</v>
      </c>
      <c r="F570" t="s">
        <v>86</v>
      </c>
      <c r="G570">
        <v>14756</v>
      </c>
      <c r="H570">
        <v>283</v>
      </c>
      <c r="I570">
        <v>25</v>
      </c>
      <c r="J570" t="s">
        <v>51</v>
      </c>
      <c r="K570" t="s">
        <v>51</v>
      </c>
      <c r="L570" t="s">
        <v>51</v>
      </c>
      <c r="M570" t="s">
        <v>51</v>
      </c>
      <c r="N570" t="s">
        <v>51</v>
      </c>
      <c r="O570" t="s">
        <v>51</v>
      </c>
      <c r="P570" t="s">
        <v>51</v>
      </c>
      <c r="Q570" t="s">
        <v>51</v>
      </c>
      <c r="R570" t="s">
        <v>51</v>
      </c>
      <c r="S570" t="s">
        <v>51</v>
      </c>
      <c r="T570" t="s">
        <v>51</v>
      </c>
      <c r="U570" t="s">
        <v>51</v>
      </c>
      <c r="V570" t="s">
        <v>51</v>
      </c>
      <c r="W570" t="s">
        <v>51</v>
      </c>
      <c r="X570" t="s">
        <v>51</v>
      </c>
      <c r="Y570" t="s">
        <v>51</v>
      </c>
      <c r="Z570" t="s">
        <v>51</v>
      </c>
      <c r="AA570" t="s">
        <v>51</v>
      </c>
      <c r="AB570" t="s">
        <v>51</v>
      </c>
      <c r="AC570" t="s">
        <v>51</v>
      </c>
      <c r="AD570" t="s">
        <v>51</v>
      </c>
      <c r="AE570" t="s">
        <v>51</v>
      </c>
      <c r="AF570" t="s">
        <v>51</v>
      </c>
      <c r="AG570" t="s">
        <v>51</v>
      </c>
      <c r="AH570" t="s">
        <v>51</v>
      </c>
      <c r="AI570" t="s">
        <v>51</v>
      </c>
      <c r="AJ570" t="s">
        <v>51</v>
      </c>
      <c r="AK570" t="s">
        <v>51</v>
      </c>
      <c r="AL570" t="s">
        <v>51</v>
      </c>
      <c r="AM570" t="s">
        <v>51</v>
      </c>
      <c r="AN570" t="s">
        <v>51</v>
      </c>
      <c r="AO570" t="s">
        <v>51</v>
      </c>
      <c r="AP570" t="s">
        <v>51</v>
      </c>
      <c r="AQ570" t="s">
        <v>51</v>
      </c>
      <c r="AR570" t="s">
        <v>51</v>
      </c>
      <c r="AS570">
        <f t="shared" si="114"/>
        <v>4</v>
      </c>
      <c r="AT570">
        <f t="shared" si="115"/>
        <v>4</v>
      </c>
      <c r="AU570">
        <f t="shared" si="116"/>
        <v>4</v>
      </c>
      <c r="AV570">
        <f t="shared" si="117"/>
        <v>4</v>
      </c>
      <c r="AW570">
        <f t="shared" si="118"/>
        <v>4</v>
      </c>
      <c r="AX570">
        <f t="shared" si="119"/>
        <v>4</v>
      </c>
      <c r="AY570">
        <f t="shared" si="120"/>
        <v>4</v>
      </c>
      <c r="AZ570">
        <f t="shared" si="121"/>
        <v>4</v>
      </c>
      <c r="BA570">
        <f t="shared" si="122"/>
        <v>4</v>
      </c>
      <c r="BB570">
        <f t="shared" si="123"/>
        <v>9</v>
      </c>
      <c r="BC570">
        <f t="shared" si="124"/>
        <v>0</v>
      </c>
    </row>
    <row r="571" spans="1:55" hidden="1" x14ac:dyDescent="0.35">
      <c r="A571" t="s">
        <v>1182</v>
      </c>
      <c r="B571" s="10" t="s">
        <v>1183</v>
      </c>
      <c r="C571" t="s">
        <v>2202</v>
      </c>
      <c r="D571" t="s">
        <v>85</v>
      </c>
      <c r="E571">
        <v>398</v>
      </c>
      <c r="F571" t="s">
        <v>86</v>
      </c>
      <c r="G571">
        <v>14757</v>
      </c>
      <c r="H571">
        <v>398</v>
      </c>
      <c r="I571">
        <v>25</v>
      </c>
      <c r="J571" t="s">
        <v>51</v>
      </c>
      <c r="K571" t="s">
        <v>51</v>
      </c>
      <c r="L571" t="s">
        <v>51</v>
      </c>
      <c r="M571" t="s">
        <v>51</v>
      </c>
      <c r="N571" t="s">
        <v>51</v>
      </c>
      <c r="O571" t="s">
        <v>51</v>
      </c>
      <c r="P571" t="s">
        <v>51</v>
      </c>
      <c r="Q571" t="s">
        <v>51</v>
      </c>
      <c r="R571" t="s">
        <v>51</v>
      </c>
      <c r="S571" t="s">
        <v>51</v>
      </c>
      <c r="T571" t="s">
        <v>51</v>
      </c>
      <c r="U571" t="s">
        <v>51</v>
      </c>
      <c r="V571" t="s">
        <v>51</v>
      </c>
      <c r="W571" t="s">
        <v>51</v>
      </c>
      <c r="X571" t="s">
        <v>51</v>
      </c>
      <c r="Y571" t="s">
        <v>51</v>
      </c>
      <c r="Z571" t="s">
        <v>51</v>
      </c>
      <c r="AA571" t="s">
        <v>51</v>
      </c>
      <c r="AB571" t="s">
        <v>51</v>
      </c>
      <c r="AC571" t="s">
        <v>51</v>
      </c>
      <c r="AD571" t="s">
        <v>51</v>
      </c>
      <c r="AE571" t="s">
        <v>51</v>
      </c>
      <c r="AF571" t="s">
        <v>51</v>
      </c>
      <c r="AG571" t="s">
        <v>51</v>
      </c>
      <c r="AH571" t="s">
        <v>51</v>
      </c>
      <c r="AI571" t="s">
        <v>51</v>
      </c>
      <c r="AJ571" t="s">
        <v>51</v>
      </c>
      <c r="AK571" t="s">
        <v>51</v>
      </c>
      <c r="AL571" t="s">
        <v>51</v>
      </c>
      <c r="AM571" t="s">
        <v>51</v>
      </c>
      <c r="AN571" t="s">
        <v>51</v>
      </c>
      <c r="AO571" t="s">
        <v>51</v>
      </c>
      <c r="AP571" t="s">
        <v>51</v>
      </c>
      <c r="AQ571" t="s">
        <v>51</v>
      </c>
      <c r="AR571" t="s">
        <v>51</v>
      </c>
      <c r="AS571">
        <f t="shared" si="114"/>
        <v>4</v>
      </c>
      <c r="AT571">
        <f t="shared" si="115"/>
        <v>4</v>
      </c>
      <c r="AU571">
        <f t="shared" si="116"/>
        <v>4</v>
      </c>
      <c r="AV571">
        <f t="shared" si="117"/>
        <v>4</v>
      </c>
      <c r="AW571">
        <f t="shared" si="118"/>
        <v>4</v>
      </c>
      <c r="AX571">
        <f t="shared" si="119"/>
        <v>4</v>
      </c>
      <c r="AY571">
        <f t="shared" si="120"/>
        <v>4</v>
      </c>
      <c r="AZ571">
        <f t="shared" si="121"/>
        <v>4</v>
      </c>
      <c r="BA571">
        <f t="shared" si="122"/>
        <v>4</v>
      </c>
      <c r="BB571">
        <f t="shared" si="123"/>
        <v>9</v>
      </c>
      <c r="BC571">
        <f t="shared" si="124"/>
        <v>0</v>
      </c>
    </row>
    <row r="572" spans="1:55" hidden="1" x14ac:dyDescent="0.35">
      <c r="A572" t="s">
        <v>466</v>
      </c>
      <c r="B572" s="10" t="s">
        <v>467</v>
      </c>
      <c r="C572" t="s">
        <v>2203</v>
      </c>
      <c r="D572" t="s">
        <v>464</v>
      </c>
      <c r="E572">
        <v>460</v>
      </c>
      <c r="F572" t="s">
        <v>86</v>
      </c>
      <c r="G572">
        <v>14758</v>
      </c>
      <c r="H572">
        <v>460</v>
      </c>
      <c r="I572">
        <v>25</v>
      </c>
      <c r="J572" t="s">
        <v>51</v>
      </c>
      <c r="K572" t="s">
        <v>51</v>
      </c>
      <c r="L572" t="s">
        <v>51</v>
      </c>
      <c r="M572" t="s">
        <v>51</v>
      </c>
      <c r="N572" t="s">
        <v>51</v>
      </c>
      <c r="O572" t="s">
        <v>51</v>
      </c>
      <c r="P572" t="s">
        <v>51</v>
      </c>
      <c r="Q572" t="s">
        <v>51</v>
      </c>
      <c r="R572" t="s">
        <v>51</v>
      </c>
      <c r="S572" t="s">
        <v>51</v>
      </c>
      <c r="T572" t="s">
        <v>51</v>
      </c>
      <c r="U572" t="s">
        <v>51</v>
      </c>
      <c r="V572" t="s">
        <v>51</v>
      </c>
      <c r="W572" t="s">
        <v>51</v>
      </c>
      <c r="X572" t="s">
        <v>51</v>
      </c>
      <c r="Y572" t="s">
        <v>51</v>
      </c>
      <c r="Z572" t="s">
        <v>51</v>
      </c>
      <c r="AA572" t="s">
        <v>51</v>
      </c>
      <c r="AB572" t="s">
        <v>51</v>
      </c>
      <c r="AC572" t="s">
        <v>51</v>
      </c>
      <c r="AD572" t="s">
        <v>51</v>
      </c>
      <c r="AE572" t="s">
        <v>51</v>
      </c>
      <c r="AF572" t="s">
        <v>51</v>
      </c>
      <c r="AG572" t="s">
        <v>51</v>
      </c>
      <c r="AH572" t="s">
        <v>51</v>
      </c>
      <c r="AI572" t="s">
        <v>51</v>
      </c>
      <c r="AJ572" t="s">
        <v>51</v>
      </c>
      <c r="AK572" t="s">
        <v>51</v>
      </c>
      <c r="AL572" t="s">
        <v>51</v>
      </c>
      <c r="AM572" t="s">
        <v>51</v>
      </c>
      <c r="AN572" t="s">
        <v>51</v>
      </c>
      <c r="AO572" t="s">
        <v>51</v>
      </c>
      <c r="AP572" t="s">
        <v>51</v>
      </c>
      <c r="AQ572" t="s">
        <v>51</v>
      </c>
      <c r="AR572" t="s">
        <v>51</v>
      </c>
      <c r="AS572">
        <f t="shared" si="114"/>
        <v>4</v>
      </c>
      <c r="AT572">
        <f t="shared" si="115"/>
        <v>4</v>
      </c>
      <c r="AU572">
        <f t="shared" si="116"/>
        <v>4</v>
      </c>
      <c r="AV572">
        <f t="shared" si="117"/>
        <v>4</v>
      </c>
      <c r="AW572">
        <f t="shared" si="118"/>
        <v>4</v>
      </c>
      <c r="AX572">
        <f t="shared" si="119"/>
        <v>4</v>
      </c>
      <c r="AY572">
        <f t="shared" si="120"/>
        <v>4</v>
      </c>
      <c r="AZ572">
        <f t="shared" si="121"/>
        <v>4</v>
      </c>
      <c r="BA572">
        <f t="shared" si="122"/>
        <v>4</v>
      </c>
      <c r="BB572">
        <f t="shared" si="123"/>
        <v>9</v>
      </c>
      <c r="BC572">
        <f t="shared" si="124"/>
        <v>0</v>
      </c>
    </row>
    <row r="573" spans="1:55" hidden="1" x14ac:dyDescent="0.35">
      <c r="A573" t="s">
        <v>466</v>
      </c>
      <c r="B573" s="10" t="s">
        <v>467</v>
      </c>
      <c r="C573" t="s">
        <v>2204</v>
      </c>
      <c r="D573" t="s">
        <v>85</v>
      </c>
      <c r="E573">
        <v>462</v>
      </c>
      <c r="F573" t="s">
        <v>86</v>
      </c>
      <c r="G573">
        <v>14759</v>
      </c>
      <c r="H573">
        <v>462</v>
      </c>
      <c r="I573">
        <v>25</v>
      </c>
      <c r="J573" t="s">
        <v>51</v>
      </c>
      <c r="K573" t="s">
        <v>51</v>
      </c>
      <c r="L573" t="s">
        <v>51</v>
      </c>
      <c r="M573" t="s">
        <v>51</v>
      </c>
      <c r="N573" t="s">
        <v>51</v>
      </c>
      <c r="O573" t="s">
        <v>51</v>
      </c>
      <c r="P573" t="s">
        <v>51</v>
      </c>
      <c r="Q573" t="s">
        <v>51</v>
      </c>
      <c r="R573" t="s">
        <v>51</v>
      </c>
      <c r="S573" t="s">
        <v>51</v>
      </c>
      <c r="T573" t="s">
        <v>51</v>
      </c>
      <c r="U573" t="s">
        <v>51</v>
      </c>
      <c r="V573" t="s">
        <v>51</v>
      </c>
      <c r="W573" t="s">
        <v>51</v>
      </c>
      <c r="X573" t="s">
        <v>51</v>
      </c>
      <c r="Y573" t="s">
        <v>51</v>
      </c>
      <c r="Z573" t="s">
        <v>51</v>
      </c>
      <c r="AA573" t="s">
        <v>51</v>
      </c>
      <c r="AB573" t="s">
        <v>51</v>
      </c>
      <c r="AC573" t="s">
        <v>51</v>
      </c>
      <c r="AD573" t="s">
        <v>51</v>
      </c>
      <c r="AE573" t="s">
        <v>51</v>
      </c>
      <c r="AF573" t="s">
        <v>51</v>
      </c>
      <c r="AG573" t="s">
        <v>51</v>
      </c>
      <c r="AH573" t="s">
        <v>51</v>
      </c>
      <c r="AI573" t="s">
        <v>51</v>
      </c>
      <c r="AJ573" t="s">
        <v>51</v>
      </c>
      <c r="AK573" t="s">
        <v>51</v>
      </c>
      <c r="AL573" t="s">
        <v>51</v>
      </c>
      <c r="AM573" t="s">
        <v>51</v>
      </c>
      <c r="AN573" t="s">
        <v>51</v>
      </c>
      <c r="AO573" t="s">
        <v>51</v>
      </c>
      <c r="AP573" t="s">
        <v>51</v>
      </c>
      <c r="AQ573" t="s">
        <v>51</v>
      </c>
      <c r="AR573" t="s">
        <v>51</v>
      </c>
      <c r="AS573">
        <f t="shared" si="114"/>
        <v>4</v>
      </c>
      <c r="AT573">
        <f t="shared" si="115"/>
        <v>4</v>
      </c>
      <c r="AU573">
        <f t="shared" si="116"/>
        <v>4</v>
      </c>
      <c r="AV573">
        <f t="shared" si="117"/>
        <v>4</v>
      </c>
      <c r="AW573">
        <f t="shared" si="118"/>
        <v>4</v>
      </c>
      <c r="AX573">
        <f t="shared" si="119"/>
        <v>4</v>
      </c>
      <c r="AY573">
        <f t="shared" si="120"/>
        <v>4</v>
      </c>
      <c r="AZ573">
        <f t="shared" si="121"/>
        <v>4</v>
      </c>
      <c r="BA573">
        <f t="shared" si="122"/>
        <v>4</v>
      </c>
      <c r="BB573">
        <f t="shared" si="123"/>
        <v>9</v>
      </c>
      <c r="BC573">
        <f t="shared" si="124"/>
        <v>0</v>
      </c>
    </row>
    <row r="574" spans="1:55" hidden="1" x14ac:dyDescent="0.35">
      <c r="A574" t="s">
        <v>466</v>
      </c>
      <c r="B574" s="10" t="s">
        <v>467</v>
      </c>
      <c r="C574" t="s">
        <v>2205</v>
      </c>
      <c r="D574" t="s">
        <v>464</v>
      </c>
      <c r="E574">
        <v>461</v>
      </c>
      <c r="F574" t="s">
        <v>86</v>
      </c>
      <c r="G574">
        <v>14760</v>
      </c>
      <c r="H574">
        <v>461</v>
      </c>
      <c r="I574">
        <v>25</v>
      </c>
      <c r="J574" t="s">
        <v>51</v>
      </c>
      <c r="K574" t="s">
        <v>51</v>
      </c>
      <c r="L574" t="s">
        <v>51</v>
      </c>
      <c r="M574" t="s">
        <v>51</v>
      </c>
      <c r="N574" t="s">
        <v>51</v>
      </c>
      <c r="O574" t="s">
        <v>51</v>
      </c>
      <c r="P574" t="s">
        <v>51</v>
      </c>
      <c r="Q574" t="s">
        <v>51</v>
      </c>
      <c r="R574" t="s">
        <v>51</v>
      </c>
      <c r="S574" t="s">
        <v>51</v>
      </c>
      <c r="T574" t="s">
        <v>51</v>
      </c>
      <c r="U574" t="s">
        <v>51</v>
      </c>
      <c r="V574" t="s">
        <v>51</v>
      </c>
      <c r="W574" t="s">
        <v>51</v>
      </c>
      <c r="X574" t="s">
        <v>51</v>
      </c>
      <c r="Y574" t="s">
        <v>51</v>
      </c>
      <c r="Z574" t="s">
        <v>51</v>
      </c>
      <c r="AA574" t="s">
        <v>51</v>
      </c>
      <c r="AB574" t="s">
        <v>51</v>
      </c>
      <c r="AC574" t="s">
        <v>51</v>
      </c>
      <c r="AD574" t="s">
        <v>51</v>
      </c>
      <c r="AE574" t="s">
        <v>51</v>
      </c>
      <c r="AF574" t="s">
        <v>51</v>
      </c>
      <c r="AG574" t="s">
        <v>51</v>
      </c>
      <c r="AH574" t="s">
        <v>51</v>
      </c>
      <c r="AI574" t="s">
        <v>51</v>
      </c>
      <c r="AJ574" t="s">
        <v>51</v>
      </c>
      <c r="AK574" t="s">
        <v>51</v>
      </c>
      <c r="AL574" t="s">
        <v>51</v>
      </c>
      <c r="AM574" t="s">
        <v>51</v>
      </c>
      <c r="AN574" t="s">
        <v>51</v>
      </c>
      <c r="AO574" t="s">
        <v>51</v>
      </c>
      <c r="AP574" t="s">
        <v>51</v>
      </c>
      <c r="AQ574" t="s">
        <v>51</v>
      </c>
      <c r="AR574" t="s">
        <v>51</v>
      </c>
      <c r="AS574">
        <f t="shared" si="114"/>
        <v>4</v>
      </c>
      <c r="AT574">
        <f t="shared" si="115"/>
        <v>4</v>
      </c>
      <c r="AU574">
        <f t="shared" si="116"/>
        <v>4</v>
      </c>
      <c r="AV574">
        <f t="shared" si="117"/>
        <v>4</v>
      </c>
      <c r="AW574">
        <f t="shared" si="118"/>
        <v>4</v>
      </c>
      <c r="AX574">
        <f t="shared" si="119"/>
        <v>4</v>
      </c>
      <c r="AY574">
        <f t="shared" si="120"/>
        <v>4</v>
      </c>
      <c r="AZ574">
        <f t="shared" si="121"/>
        <v>4</v>
      </c>
      <c r="BA574">
        <f t="shared" si="122"/>
        <v>4</v>
      </c>
      <c r="BB574">
        <f t="shared" si="123"/>
        <v>9</v>
      </c>
      <c r="BC574">
        <f t="shared" si="124"/>
        <v>0</v>
      </c>
    </row>
    <row r="575" spans="1:55" hidden="1" x14ac:dyDescent="0.35">
      <c r="A575" t="s">
        <v>1443</v>
      </c>
      <c r="B575" s="10" t="s">
        <v>1444</v>
      </c>
      <c r="C575" t="s">
        <v>2206</v>
      </c>
      <c r="D575" t="s">
        <v>501</v>
      </c>
      <c r="E575">
        <v>650</v>
      </c>
      <c r="F575" t="s">
        <v>502</v>
      </c>
      <c r="G575">
        <v>14761</v>
      </c>
      <c r="H575">
        <v>650</v>
      </c>
      <c r="I575">
        <v>25</v>
      </c>
      <c r="J575" t="s">
        <v>51</v>
      </c>
      <c r="K575" t="s">
        <v>51</v>
      </c>
      <c r="L575" t="s">
        <v>51</v>
      </c>
      <c r="M575" t="s">
        <v>51</v>
      </c>
      <c r="N575" t="s">
        <v>51</v>
      </c>
      <c r="O575" t="s">
        <v>51</v>
      </c>
      <c r="P575" t="s">
        <v>51</v>
      </c>
      <c r="Q575" t="s">
        <v>51</v>
      </c>
      <c r="R575" t="s">
        <v>51</v>
      </c>
      <c r="S575" t="s">
        <v>51</v>
      </c>
      <c r="T575" t="s">
        <v>51</v>
      </c>
      <c r="U575" t="s">
        <v>51</v>
      </c>
      <c r="V575" t="s">
        <v>51</v>
      </c>
      <c r="W575" t="s">
        <v>51</v>
      </c>
      <c r="X575" t="s">
        <v>51</v>
      </c>
      <c r="Y575" t="s">
        <v>51</v>
      </c>
      <c r="Z575" t="s">
        <v>51</v>
      </c>
      <c r="AA575" t="s">
        <v>51</v>
      </c>
      <c r="AB575" t="s">
        <v>51</v>
      </c>
      <c r="AC575" t="s">
        <v>51</v>
      </c>
      <c r="AD575" t="s">
        <v>51</v>
      </c>
      <c r="AE575" t="s">
        <v>51</v>
      </c>
      <c r="AF575" t="s">
        <v>51</v>
      </c>
      <c r="AG575" t="s">
        <v>51</v>
      </c>
      <c r="AH575" t="s">
        <v>51</v>
      </c>
      <c r="AI575" t="s">
        <v>51</v>
      </c>
      <c r="AJ575" t="s">
        <v>51</v>
      </c>
      <c r="AK575" t="s">
        <v>51</v>
      </c>
      <c r="AL575" t="s">
        <v>51</v>
      </c>
      <c r="AM575" t="s">
        <v>51</v>
      </c>
      <c r="AN575" t="s">
        <v>51</v>
      </c>
      <c r="AO575" t="s">
        <v>51</v>
      </c>
      <c r="AP575" t="s">
        <v>51</v>
      </c>
      <c r="AQ575" t="s">
        <v>51</v>
      </c>
      <c r="AR575" t="s">
        <v>51</v>
      </c>
      <c r="AS575">
        <f t="shared" si="114"/>
        <v>4</v>
      </c>
      <c r="AT575">
        <f t="shared" si="115"/>
        <v>4</v>
      </c>
      <c r="AU575">
        <f t="shared" si="116"/>
        <v>4</v>
      </c>
      <c r="AV575">
        <f t="shared" si="117"/>
        <v>4</v>
      </c>
      <c r="AW575">
        <f t="shared" si="118"/>
        <v>4</v>
      </c>
      <c r="AX575">
        <f t="shared" si="119"/>
        <v>4</v>
      </c>
      <c r="AY575">
        <f t="shared" si="120"/>
        <v>4</v>
      </c>
      <c r="AZ575">
        <f t="shared" si="121"/>
        <v>4</v>
      </c>
      <c r="BA575">
        <f t="shared" si="122"/>
        <v>4</v>
      </c>
      <c r="BB575">
        <f t="shared" si="123"/>
        <v>9</v>
      </c>
      <c r="BC575">
        <f t="shared" si="124"/>
        <v>0</v>
      </c>
    </row>
    <row r="576" spans="1:55" hidden="1" x14ac:dyDescent="0.35">
      <c r="A576" t="s">
        <v>1443</v>
      </c>
      <c r="B576" s="10" t="s">
        <v>1444</v>
      </c>
      <c r="C576" t="s">
        <v>2207</v>
      </c>
      <c r="D576" t="s">
        <v>501</v>
      </c>
      <c r="E576">
        <v>651</v>
      </c>
      <c r="F576" t="s">
        <v>502</v>
      </c>
      <c r="G576">
        <v>14762</v>
      </c>
      <c r="H576">
        <v>651</v>
      </c>
      <c r="I576">
        <v>25</v>
      </c>
      <c r="J576" t="s">
        <v>51</v>
      </c>
      <c r="K576" t="s">
        <v>51</v>
      </c>
      <c r="L576" t="s">
        <v>51</v>
      </c>
      <c r="M576" t="s">
        <v>51</v>
      </c>
      <c r="N576" t="s">
        <v>51</v>
      </c>
      <c r="O576" t="s">
        <v>51</v>
      </c>
      <c r="P576" t="s">
        <v>51</v>
      </c>
      <c r="Q576" t="s">
        <v>51</v>
      </c>
      <c r="R576" t="s">
        <v>51</v>
      </c>
      <c r="S576" t="s">
        <v>51</v>
      </c>
      <c r="T576" t="s">
        <v>51</v>
      </c>
      <c r="U576" t="s">
        <v>51</v>
      </c>
      <c r="V576" t="s">
        <v>51</v>
      </c>
      <c r="W576" t="s">
        <v>51</v>
      </c>
      <c r="X576" t="s">
        <v>51</v>
      </c>
      <c r="Y576" t="s">
        <v>51</v>
      </c>
      <c r="Z576" t="s">
        <v>51</v>
      </c>
      <c r="AA576" t="s">
        <v>51</v>
      </c>
      <c r="AB576" t="s">
        <v>51</v>
      </c>
      <c r="AC576" t="s">
        <v>51</v>
      </c>
      <c r="AD576" t="s">
        <v>51</v>
      </c>
      <c r="AE576" t="s">
        <v>51</v>
      </c>
      <c r="AF576" t="s">
        <v>51</v>
      </c>
      <c r="AG576" t="s">
        <v>51</v>
      </c>
      <c r="AH576" t="s">
        <v>51</v>
      </c>
      <c r="AI576" t="s">
        <v>51</v>
      </c>
      <c r="AJ576" t="s">
        <v>51</v>
      </c>
      <c r="AK576" t="s">
        <v>51</v>
      </c>
      <c r="AL576" t="s">
        <v>51</v>
      </c>
      <c r="AM576" t="s">
        <v>51</v>
      </c>
      <c r="AN576" t="s">
        <v>51</v>
      </c>
      <c r="AO576" t="s">
        <v>51</v>
      </c>
      <c r="AP576" t="s">
        <v>51</v>
      </c>
      <c r="AQ576" t="s">
        <v>51</v>
      </c>
      <c r="AR576" t="s">
        <v>51</v>
      </c>
      <c r="AS576">
        <f t="shared" si="114"/>
        <v>4</v>
      </c>
      <c r="AT576">
        <f t="shared" si="115"/>
        <v>4</v>
      </c>
      <c r="AU576">
        <f t="shared" si="116"/>
        <v>4</v>
      </c>
      <c r="AV576">
        <f t="shared" si="117"/>
        <v>4</v>
      </c>
      <c r="AW576">
        <f t="shared" si="118"/>
        <v>4</v>
      </c>
      <c r="AX576">
        <f t="shared" si="119"/>
        <v>4</v>
      </c>
      <c r="AY576">
        <f t="shared" si="120"/>
        <v>4</v>
      </c>
      <c r="AZ576">
        <f t="shared" si="121"/>
        <v>4</v>
      </c>
      <c r="BA576">
        <f t="shared" si="122"/>
        <v>4</v>
      </c>
      <c r="BB576">
        <f t="shared" si="123"/>
        <v>9</v>
      </c>
      <c r="BC576">
        <f t="shared" si="124"/>
        <v>0</v>
      </c>
    </row>
    <row r="577" spans="1:55" hidden="1" x14ac:dyDescent="0.35">
      <c r="A577" t="s">
        <v>1541</v>
      </c>
      <c r="B577" s="10" t="s">
        <v>1542</v>
      </c>
      <c r="C577" t="s">
        <v>2208</v>
      </c>
      <c r="D577" t="s">
        <v>501</v>
      </c>
      <c r="E577">
        <v>736</v>
      </c>
      <c r="F577" t="s">
        <v>502</v>
      </c>
      <c r="G577">
        <v>14763</v>
      </c>
      <c r="H577">
        <v>736</v>
      </c>
      <c r="I577">
        <v>25</v>
      </c>
      <c r="J577" t="s">
        <v>51</v>
      </c>
      <c r="K577" t="s">
        <v>51</v>
      </c>
      <c r="L577" t="s">
        <v>51</v>
      </c>
      <c r="M577" t="s">
        <v>51</v>
      </c>
      <c r="N577" t="s">
        <v>51</v>
      </c>
      <c r="O577" t="s">
        <v>51</v>
      </c>
      <c r="P577" t="s">
        <v>51</v>
      </c>
      <c r="Q577" t="s">
        <v>51</v>
      </c>
      <c r="R577" t="s">
        <v>51</v>
      </c>
      <c r="S577" t="s">
        <v>51</v>
      </c>
      <c r="T577" t="s">
        <v>51</v>
      </c>
      <c r="U577" t="s">
        <v>51</v>
      </c>
      <c r="V577" t="s">
        <v>51</v>
      </c>
      <c r="W577" t="s">
        <v>51</v>
      </c>
      <c r="X577" t="s">
        <v>51</v>
      </c>
      <c r="Y577" t="s">
        <v>51</v>
      </c>
      <c r="Z577" t="s">
        <v>51</v>
      </c>
      <c r="AA577" t="s">
        <v>51</v>
      </c>
      <c r="AB577" t="s">
        <v>51</v>
      </c>
      <c r="AC577" t="s">
        <v>51</v>
      </c>
      <c r="AD577" t="s">
        <v>51</v>
      </c>
      <c r="AE577" t="s">
        <v>51</v>
      </c>
      <c r="AF577" t="s">
        <v>51</v>
      </c>
      <c r="AG577" t="s">
        <v>51</v>
      </c>
      <c r="AH577" t="s">
        <v>51</v>
      </c>
      <c r="AI577" t="s">
        <v>51</v>
      </c>
      <c r="AJ577" t="s">
        <v>51</v>
      </c>
      <c r="AK577" t="s">
        <v>51</v>
      </c>
      <c r="AL577" t="s">
        <v>51</v>
      </c>
      <c r="AM577" t="s">
        <v>51</v>
      </c>
      <c r="AN577" t="s">
        <v>51</v>
      </c>
      <c r="AO577" t="s">
        <v>51</v>
      </c>
      <c r="AP577" t="s">
        <v>51</v>
      </c>
      <c r="AQ577" t="s">
        <v>51</v>
      </c>
      <c r="AR577" t="s">
        <v>51</v>
      </c>
      <c r="AS577">
        <f t="shared" si="114"/>
        <v>4</v>
      </c>
      <c r="AT577">
        <f t="shared" si="115"/>
        <v>4</v>
      </c>
      <c r="AU577">
        <f t="shared" si="116"/>
        <v>4</v>
      </c>
      <c r="AV577">
        <f t="shared" si="117"/>
        <v>4</v>
      </c>
      <c r="AW577">
        <f t="shared" si="118"/>
        <v>4</v>
      </c>
      <c r="AX577">
        <f t="shared" si="119"/>
        <v>4</v>
      </c>
      <c r="AY577">
        <f t="shared" si="120"/>
        <v>4</v>
      </c>
      <c r="AZ577">
        <f t="shared" si="121"/>
        <v>4</v>
      </c>
      <c r="BA577">
        <f t="shared" si="122"/>
        <v>4</v>
      </c>
      <c r="BB577">
        <f t="shared" si="123"/>
        <v>9</v>
      </c>
      <c r="BC577">
        <f t="shared" si="124"/>
        <v>0</v>
      </c>
    </row>
    <row r="578" spans="1:55" hidden="1" x14ac:dyDescent="0.35">
      <c r="A578" t="s">
        <v>225</v>
      </c>
      <c r="B578" s="10" t="s">
        <v>226</v>
      </c>
      <c r="C578" t="s">
        <v>2209</v>
      </c>
      <c r="D578" t="s">
        <v>501</v>
      </c>
      <c r="E578">
        <v>2081</v>
      </c>
      <c r="F578" t="s">
        <v>502</v>
      </c>
      <c r="G578">
        <v>14764</v>
      </c>
      <c r="H578">
        <v>2081</v>
      </c>
      <c r="I578">
        <v>25</v>
      </c>
      <c r="J578" t="s">
        <v>51</v>
      </c>
      <c r="K578" t="s">
        <v>51</v>
      </c>
      <c r="L578" t="s">
        <v>51</v>
      </c>
      <c r="M578" t="s">
        <v>51</v>
      </c>
      <c r="N578" t="s">
        <v>51</v>
      </c>
      <c r="O578" t="s">
        <v>51</v>
      </c>
      <c r="P578" t="s">
        <v>51</v>
      </c>
      <c r="Q578" t="s">
        <v>51</v>
      </c>
      <c r="R578" t="s">
        <v>51</v>
      </c>
      <c r="S578" t="s">
        <v>51</v>
      </c>
      <c r="T578" t="s">
        <v>51</v>
      </c>
      <c r="U578" t="s">
        <v>51</v>
      </c>
      <c r="V578" t="s">
        <v>51</v>
      </c>
      <c r="W578" t="s">
        <v>51</v>
      </c>
      <c r="X578" t="s">
        <v>51</v>
      </c>
      <c r="Y578" t="s">
        <v>51</v>
      </c>
      <c r="Z578" t="s">
        <v>51</v>
      </c>
      <c r="AA578" t="s">
        <v>51</v>
      </c>
      <c r="AB578" t="s">
        <v>51</v>
      </c>
      <c r="AC578" t="s">
        <v>51</v>
      </c>
      <c r="AD578" t="s">
        <v>51</v>
      </c>
      <c r="AE578" t="s">
        <v>51</v>
      </c>
      <c r="AF578" t="s">
        <v>51</v>
      </c>
      <c r="AG578" t="s">
        <v>51</v>
      </c>
      <c r="AH578" t="s">
        <v>51</v>
      </c>
      <c r="AI578" t="s">
        <v>51</v>
      </c>
      <c r="AJ578" t="s">
        <v>51</v>
      </c>
      <c r="AK578" t="s">
        <v>51</v>
      </c>
      <c r="AL578" t="s">
        <v>51</v>
      </c>
      <c r="AM578" t="s">
        <v>51</v>
      </c>
      <c r="AN578" t="s">
        <v>51</v>
      </c>
      <c r="AO578" t="s">
        <v>51</v>
      </c>
      <c r="AP578" t="s">
        <v>51</v>
      </c>
      <c r="AQ578" t="s">
        <v>51</v>
      </c>
      <c r="AR578" t="s">
        <v>51</v>
      </c>
      <c r="AS578">
        <f t="shared" si="114"/>
        <v>4</v>
      </c>
      <c r="AT578">
        <f t="shared" si="115"/>
        <v>4</v>
      </c>
      <c r="AU578">
        <f t="shared" si="116"/>
        <v>4</v>
      </c>
      <c r="AV578">
        <f t="shared" si="117"/>
        <v>4</v>
      </c>
      <c r="AW578">
        <f t="shared" si="118"/>
        <v>4</v>
      </c>
      <c r="AX578">
        <f t="shared" si="119"/>
        <v>4</v>
      </c>
      <c r="AY578">
        <f t="shared" si="120"/>
        <v>4</v>
      </c>
      <c r="AZ578">
        <f t="shared" si="121"/>
        <v>4</v>
      </c>
      <c r="BA578">
        <f t="shared" si="122"/>
        <v>4</v>
      </c>
      <c r="BB578">
        <f t="shared" si="123"/>
        <v>9</v>
      </c>
      <c r="BC578">
        <f t="shared" si="124"/>
        <v>0</v>
      </c>
    </row>
    <row r="579" spans="1:55" hidden="1" x14ac:dyDescent="0.35">
      <c r="A579" t="s">
        <v>225</v>
      </c>
      <c r="B579" s="10" t="s">
        <v>226</v>
      </c>
      <c r="C579" t="s">
        <v>2210</v>
      </c>
      <c r="D579" t="s">
        <v>501</v>
      </c>
      <c r="E579">
        <v>2082</v>
      </c>
      <c r="F579" t="s">
        <v>502</v>
      </c>
      <c r="G579">
        <v>14765</v>
      </c>
      <c r="H579">
        <v>2082</v>
      </c>
      <c r="I579">
        <v>25</v>
      </c>
      <c r="J579" t="s">
        <v>51</v>
      </c>
      <c r="K579" t="s">
        <v>51</v>
      </c>
      <c r="L579" t="s">
        <v>51</v>
      </c>
      <c r="M579" t="s">
        <v>51</v>
      </c>
      <c r="N579" t="s">
        <v>51</v>
      </c>
      <c r="O579" t="s">
        <v>51</v>
      </c>
      <c r="P579" t="s">
        <v>51</v>
      </c>
      <c r="Q579" t="s">
        <v>51</v>
      </c>
      <c r="R579" t="s">
        <v>51</v>
      </c>
      <c r="S579" t="s">
        <v>51</v>
      </c>
      <c r="T579" t="s">
        <v>51</v>
      </c>
      <c r="U579" t="s">
        <v>51</v>
      </c>
      <c r="V579" t="s">
        <v>51</v>
      </c>
      <c r="W579" t="s">
        <v>51</v>
      </c>
      <c r="X579" t="s">
        <v>51</v>
      </c>
      <c r="Y579" t="s">
        <v>51</v>
      </c>
      <c r="Z579" t="s">
        <v>51</v>
      </c>
      <c r="AA579" t="s">
        <v>51</v>
      </c>
      <c r="AB579" t="s">
        <v>51</v>
      </c>
      <c r="AC579" t="s">
        <v>51</v>
      </c>
      <c r="AD579" t="s">
        <v>51</v>
      </c>
      <c r="AE579" t="s">
        <v>51</v>
      </c>
      <c r="AF579" t="s">
        <v>51</v>
      </c>
      <c r="AG579" t="s">
        <v>51</v>
      </c>
      <c r="AH579" t="s">
        <v>51</v>
      </c>
      <c r="AI579" t="s">
        <v>51</v>
      </c>
      <c r="AJ579" t="s">
        <v>51</v>
      </c>
      <c r="AK579" t="s">
        <v>51</v>
      </c>
      <c r="AL579" t="s">
        <v>51</v>
      </c>
      <c r="AM579" t="s">
        <v>51</v>
      </c>
      <c r="AN579" t="s">
        <v>51</v>
      </c>
      <c r="AO579" t="s">
        <v>51</v>
      </c>
      <c r="AP579" t="s">
        <v>51</v>
      </c>
      <c r="AQ579" t="s">
        <v>51</v>
      </c>
      <c r="AR579" t="s">
        <v>51</v>
      </c>
      <c r="AS579">
        <f t="shared" si="114"/>
        <v>4</v>
      </c>
      <c r="AT579">
        <f t="shared" si="115"/>
        <v>4</v>
      </c>
      <c r="AU579">
        <f t="shared" si="116"/>
        <v>4</v>
      </c>
      <c r="AV579">
        <f t="shared" si="117"/>
        <v>4</v>
      </c>
      <c r="AW579">
        <f t="shared" si="118"/>
        <v>4</v>
      </c>
      <c r="AX579">
        <f t="shared" si="119"/>
        <v>4</v>
      </c>
      <c r="AY579">
        <f t="shared" si="120"/>
        <v>4</v>
      </c>
      <c r="AZ579">
        <f t="shared" si="121"/>
        <v>4</v>
      </c>
      <c r="BA579">
        <f t="shared" si="122"/>
        <v>4</v>
      </c>
      <c r="BB579">
        <f t="shared" si="123"/>
        <v>9</v>
      </c>
      <c r="BC579">
        <f t="shared" si="124"/>
        <v>0</v>
      </c>
    </row>
    <row r="580" spans="1:55" hidden="1" x14ac:dyDescent="0.35">
      <c r="A580" t="s">
        <v>1017</v>
      </c>
      <c r="B580" s="10" t="s">
        <v>1018</v>
      </c>
      <c r="C580" t="s">
        <v>2211</v>
      </c>
      <c r="D580" t="s">
        <v>501</v>
      </c>
      <c r="E580">
        <v>2065</v>
      </c>
      <c r="F580" t="s">
        <v>502</v>
      </c>
      <c r="G580">
        <v>14766</v>
      </c>
      <c r="H580">
        <v>2065</v>
      </c>
      <c r="I580">
        <v>25</v>
      </c>
      <c r="J580" t="s">
        <v>51</v>
      </c>
      <c r="K580" t="s">
        <v>51</v>
      </c>
      <c r="L580" t="s">
        <v>51</v>
      </c>
      <c r="M580" t="s">
        <v>51</v>
      </c>
      <c r="N580" t="s">
        <v>51</v>
      </c>
      <c r="O580" t="s">
        <v>51</v>
      </c>
      <c r="P580" t="s">
        <v>51</v>
      </c>
      <c r="Q580" t="s">
        <v>51</v>
      </c>
      <c r="R580" t="s">
        <v>51</v>
      </c>
      <c r="S580" t="s">
        <v>51</v>
      </c>
      <c r="T580" t="s">
        <v>51</v>
      </c>
      <c r="U580" t="s">
        <v>51</v>
      </c>
      <c r="V580" t="s">
        <v>51</v>
      </c>
      <c r="W580" t="s">
        <v>51</v>
      </c>
      <c r="X580" t="s">
        <v>51</v>
      </c>
      <c r="Y580" t="s">
        <v>51</v>
      </c>
      <c r="Z580" t="s">
        <v>51</v>
      </c>
      <c r="AA580" t="s">
        <v>51</v>
      </c>
      <c r="AB580" t="s">
        <v>51</v>
      </c>
      <c r="AC580" t="s">
        <v>51</v>
      </c>
      <c r="AD580" t="s">
        <v>51</v>
      </c>
      <c r="AE580" t="s">
        <v>51</v>
      </c>
      <c r="AF580" t="s">
        <v>51</v>
      </c>
      <c r="AG580" t="s">
        <v>51</v>
      </c>
      <c r="AH580" t="s">
        <v>51</v>
      </c>
      <c r="AI580" t="s">
        <v>51</v>
      </c>
      <c r="AJ580" t="s">
        <v>51</v>
      </c>
      <c r="AK580" t="s">
        <v>51</v>
      </c>
      <c r="AL580" t="s">
        <v>51</v>
      </c>
      <c r="AM580" t="s">
        <v>51</v>
      </c>
      <c r="AN580" t="s">
        <v>51</v>
      </c>
      <c r="AO580" t="s">
        <v>51</v>
      </c>
      <c r="AP580" t="s">
        <v>51</v>
      </c>
      <c r="AQ580" t="s">
        <v>51</v>
      </c>
      <c r="AR580" t="s">
        <v>51</v>
      </c>
      <c r="AS580">
        <f t="shared" si="114"/>
        <v>4</v>
      </c>
      <c r="AT580">
        <f t="shared" si="115"/>
        <v>4</v>
      </c>
      <c r="AU580">
        <f t="shared" si="116"/>
        <v>4</v>
      </c>
      <c r="AV580">
        <f t="shared" si="117"/>
        <v>4</v>
      </c>
      <c r="AW580">
        <f t="shared" si="118"/>
        <v>4</v>
      </c>
      <c r="AX580">
        <f t="shared" si="119"/>
        <v>4</v>
      </c>
      <c r="AY580">
        <f t="shared" si="120"/>
        <v>4</v>
      </c>
      <c r="AZ580">
        <f t="shared" si="121"/>
        <v>4</v>
      </c>
      <c r="BA580">
        <f t="shared" si="122"/>
        <v>4</v>
      </c>
      <c r="BB580">
        <f t="shared" si="123"/>
        <v>9</v>
      </c>
      <c r="BC580">
        <f t="shared" si="124"/>
        <v>0</v>
      </c>
    </row>
    <row r="581" spans="1:55" hidden="1" x14ac:dyDescent="0.35">
      <c r="A581" t="s">
        <v>487</v>
      </c>
      <c r="B581" s="10" t="s">
        <v>488</v>
      </c>
      <c r="C581" t="s">
        <v>2212</v>
      </c>
      <c r="D581" t="s">
        <v>501</v>
      </c>
      <c r="E581">
        <v>727</v>
      </c>
      <c r="F581" t="s">
        <v>502</v>
      </c>
      <c r="G581">
        <v>14767</v>
      </c>
      <c r="H581">
        <v>727</v>
      </c>
      <c r="I581">
        <v>25</v>
      </c>
      <c r="J581" t="s">
        <v>51</v>
      </c>
      <c r="K581" t="s">
        <v>51</v>
      </c>
      <c r="L581" t="s">
        <v>51</v>
      </c>
      <c r="M581" t="s">
        <v>51</v>
      </c>
      <c r="N581" t="s">
        <v>51</v>
      </c>
      <c r="O581" t="s">
        <v>51</v>
      </c>
      <c r="P581" t="s">
        <v>51</v>
      </c>
      <c r="Q581" t="s">
        <v>51</v>
      </c>
      <c r="R581" t="s">
        <v>51</v>
      </c>
      <c r="S581" t="s">
        <v>51</v>
      </c>
      <c r="T581" t="s">
        <v>51</v>
      </c>
      <c r="U581" t="s">
        <v>51</v>
      </c>
      <c r="V581" t="s">
        <v>51</v>
      </c>
      <c r="W581" t="s">
        <v>51</v>
      </c>
      <c r="X581" t="s">
        <v>51</v>
      </c>
      <c r="Y581" t="s">
        <v>51</v>
      </c>
      <c r="Z581" t="s">
        <v>51</v>
      </c>
      <c r="AA581" t="s">
        <v>51</v>
      </c>
      <c r="AB581" t="s">
        <v>51</v>
      </c>
      <c r="AC581" t="s">
        <v>51</v>
      </c>
      <c r="AD581" t="s">
        <v>51</v>
      </c>
      <c r="AE581" t="s">
        <v>51</v>
      </c>
      <c r="AF581" t="s">
        <v>51</v>
      </c>
      <c r="AG581" t="s">
        <v>51</v>
      </c>
      <c r="AH581" t="s">
        <v>51</v>
      </c>
      <c r="AI581" t="s">
        <v>51</v>
      </c>
      <c r="AJ581" t="s">
        <v>51</v>
      </c>
      <c r="AK581" t="s">
        <v>51</v>
      </c>
      <c r="AL581" t="s">
        <v>51</v>
      </c>
      <c r="AM581" t="s">
        <v>51</v>
      </c>
      <c r="AN581" t="s">
        <v>51</v>
      </c>
      <c r="AO581" t="s">
        <v>51</v>
      </c>
      <c r="AP581" t="s">
        <v>51</v>
      </c>
      <c r="AQ581" t="s">
        <v>51</v>
      </c>
      <c r="AR581" t="s">
        <v>51</v>
      </c>
      <c r="AS581">
        <f t="shared" ref="AS581:AS606" si="125">LEN(V581)</f>
        <v>4</v>
      </c>
      <c r="AT581">
        <f t="shared" ref="AT581:AT606" si="126">LEN(W581)</f>
        <v>4</v>
      </c>
      <c r="AU581">
        <f t="shared" ref="AU581:AU606" si="127">LEN(X581)</f>
        <v>4</v>
      </c>
      <c r="AV581">
        <f t="shared" ref="AV581:AV606" si="128">LEN(Y581)</f>
        <v>4</v>
      </c>
      <c r="AW581">
        <f t="shared" ref="AW581:AW606" si="129">LEN(Z581)</f>
        <v>4</v>
      </c>
      <c r="AX581">
        <f t="shared" ref="AX581:AX606" si="130">LEN(AA581)</f>
        <v>4</v>
      </c>
      <c r="AY581">
        <f t="shared" ref="AY581:AY606" si="131">LEN(AB581)</f>
        <v>4</v>
      </c>
      <c r="AZ581">
        <f t="shared" ref="AZ581:AZ606" si="132">LEN(AC581)</f>
        <v>4</v>
      </c>
      <c r="BA581">
        <f t="shared" ref="BA581:BA606" si="133">LEN(AD581)</f>
        <v>4</v>
      </c>
      <c r="BB581">
        <f t="shared" ref="BB581:BB606" si="134">COUNTIFS(V581:AD581,"NULL")</f>
        <v>9</v>
      </c>
      <c r="BC581">
        <f t="shared" ref="BC581:BC606" si="135">SUM(AH581:AJ581)</f>
        <v>0</v>
      </c>
    </row>
    <row r="582" spans="1:55" hidden="1" x14ac:dyDescent="0.35">
      <c r="A582" t="s">
        <v>1414</v>
      </c>
      <c r="B582" s="10" t="s">
        <v>1415</v>
      </c>
      <c r="C582" t="s">
        <v>2213</v>
      </c>
      <c r="D582" t="s">
        <v>501</v>
      </c>
      <c r="E582">
        <v>723</v>
      </c>
      <c r="F582" t="s">
        <v>502</v>
      </c>
      <c r="G582">
        <v>14768</v>
      </c>
      <c r="H582">
        <v>723</v>
      </c>
      <c r="I582">
        <v>25</v>
      </c>
      <c r="J582" t="s">
        <v>51</v>
      </c>
      <c r="K582" t="s">
        <v>51</v>
      </c>
      <c r="L582" t="s">
        <v>51</v>
      </c>
      <c r="M582" t="s">
        <v>51</v>
      </c>
      <c r="N582" t="s">
        <v>51</v>
      </c>
      <c r="O582" t="s">
        <v>51</v>
      </c>
      <c r="P582" t="s">
        <v>51</v>
      </c>
      <c r="Q582" t="s">
        <v>51</v>
      </c>
      <c r="R582" t="s">
        <v>51</v>
      </c>
      <c r="S582" t="s">
        <v>51</v>
      </c>
      <c r="T582" t="s">
        <v>51</v>
      </c>
      <c r="U582" t="s">
        <v>51</v>
      </c>
      <c r="V582" t="s">
        <v>51</v>
      </c>
      <c r="W582" t="s">
        <v>51</v>
      </c>
      <c r="X582" t="s">
        <v>51</v>
      </c>
      <c r="Y582" t="s">
        <v>51</v>
      </c>
      <c r="Z582" t="s">
        <v>51</v>
      </c>
      <c r="AA582" t="s">
        <v>51</v>
      </c>
      <c r="AB582" t="s">
        <v>51</v>
      </c>
      <c r="AC582" t="s">
        <v>51</v>
      </c>
      <c r="AD582" t="s">
        <v>51</v>
      </c>
      <c r="AE582" t="s">
        <v>51</v>
      </c>
      <c r="AF582" t="s">
        <v>51</v>
      </c>
      <c r="AG582" t="s">
        <v>51</v>
      </c>
      <c r="AH582" t="s">
        <v>51</v>
      </c>
      <c r="AI582" t="s">
        <v>51</v>
      </c>
      <c r="AJ582" t="s">
        <v>51</v>
      </c>
      <c r="AK582" t="s">
        <v>51</v>
      </c>
      <c r="AL582" t="s">
        <v>51</v>
      </c>
      <c r="AM582" t="s">
        <v>51</v>
      </c>
      <c r="AN582" t="s">
        <v>51</v>
      </c>
      <c r="AO582" t="s">
        <v>51</v>
      </c>
      <c r="AP582" t="s">
        <v>51</v>
      </c>
      <c r="AQ582" t="s">
        <v>51</v>
      </c>
      <c r="AR582" t="s">
        <v>51</v>
      </c>
      <c r="AS582">
        <f t="shared" si="125"/>
        <v>4</v>
      </c>
      <c r="AT582">
        <f t="shared" si="126"/>
        <v>4</v>
      </c>
      <c r="AU582">
        <f t="shared" si="127"/>
        <v>4</v>
      </c>
      <c r="AV582">
        <f t="shared" si="128"/>
        <v>4</v>
      </c>
      <c r="AW582">
        <f t="shared" si="129"/>
        <v>4</v>
      </c>
      <c r="AX582">
        <f t="shared" si="130"/>
        <v>4</v>
      </c>
      <c r="AY582">
        <f t="shared" si="131"/>
        <v>4</v>
      </c>
      <c r="AZ582">
        <f t="shared" si="132"/>
        <v>4</v>
      </c>
      <c r="BA582">
        <f t="shared" si="133"/>
        <v>4</v>
      </c>
      <c r="BB582">
        <f t="shared" si="134"/>
        <v>9</v>
      </c>
      <c r="BC582">
        <f t="shared" si="135"/>
        <v>0</v>
      </c>
    </row>
    <row r="583" spans="1:55" hidden="1" x14ac:dyDescent="0.35">
      <c r="A583" t="s">
        <v>917</v>
      </c>
      <c r="B583" s="10" t="s">
        <v>918</v>
      </c>
      <c r="C583" t="s">
        <v>2214</v>
      </c>
      <c r="D583" t="s">
        <v>501</v>
      </c>
      <c r="E583">
        <v>774</v>
      </c>
      <c r="F583" t="s">
        <v>502</v>
      </c>
      <c r="G583">
        <v>14769</v>
      </c>
      <c r="H583">
        <v>774</v>
      </c>
      <c r="I583">
        <v>25</v>
      </c>
      <c r="J583" t="s">
        <v>51</v>
      </c>
      <c r="K583" t="s">
        <v>51</v>
      </c>
      <c r="L583" t="s">
        <v>51</v>
      </c>
      <c r="M583" t="s">
        <v>51</v>
      </c>
      <c r="N583" t="s">
        <v>51</v>
      </c>
      <c r="O583" t="s">
        <v>51</v>
      </c>
      <c r="P583" t="s">
        <v>51</v>
      </c>
      <c r="Q583" t="s">
        <v>51</v>
      </c>
      <c r="R583" t="s">
        <v>51</v>
      </c>
      <c r="S583" t="s">
        <v>51</v>
      </c>
      <c r="T583" t="s">
        <v>51</v>
      </c>
      <c r="U583" t="s">
        <v>51</v>
      </c>
      <c r="V583" t="s">
        <v>51</v>
      </c>
      <c r="W583" t="s">
        <v>51</v>
      </c>
      <c r="X583" t="s">
        <v>51</v>
      </c>
      <c r="Y583" t="s">
        <v>51</v>
      </c>
      <c r="Z583" t="s">
        <v>51</v>
      </c>
      <c r="AA583" t="s">
        <v>51</v>
      </c>
      <c r="AB583" t="s">
        <v>51</v>
      </c>
      <c r="AC583" t="s">
        <v>51</v>
      </c>
      <c r="AD583" t="s">
        <v>51</v>
      </c>
      <c r="AE583" t="s">
        <v>51</v>
      </c>
      <c r="AF583" t="s">
        <v>51</v>
      </c>
      <c r="AG583" t="s">
        <v>51</v>
      </c>
      <c r="AH583" t="s">
        <v>51</v>
      </c>
      <c r="AI583" t="s">
        <v>51</v>
      </c>
      <c r="AJ583" t="s">
        <v>51</v>
      </c>
      <c r="AK583" t="s">
        <v>51</v>
      </c>
      <c r="AL583" t="s">
        <v>51</v>
      </c>
      <c r="AM583" t="s">
        <v>51</v>
      </c>
      <c r="AN583" t="s">
        <v>51</v>
      </c>
      <c r="AO583" t="s">
        <v>51</v>
      </c>
      <c r="AP583" t="s">
        <v>51</v>
      </c>
      <c r="AQ583" t="s">
        <v>51</v>
      </c>
      <c r="AR583" t="s">
        <v>51</v>
      </c>
      <c r="AS583">
        <f t="shared" si="125"/>
        <v>4</v>
      </c>
      <c r="AT583">
        <f t="shared" si="126"/>
        <v>4</v>
      </c>
      <c r="AU583">
        <f t="shared" si="127"/>
        <v>4</v>
      </c>
      <c r="AV583">
        <f t="shared" si="128"/>
        <v>4</v>
      </c>
      <c r="AW583">
        <f t="shared" si="129"/>
        <v>4</v>
      </c>
      <c r="AX583">
        <f t="shared" si="130"/>
        <v>4</v>
      </c>
      <c r="AY583">
        <f t="shared" si="131"/>
        <v>4</v>
      </c>
      <c r="AZ583">
        <f t="shared" si="132"/>
        <v>4</v>
      </c>
      <c r="BA583">
        <f t="shared" si="133"/>
        <v>4</v>
      </c>
      <c r="BB583">
        <f t="shared" si="134"/>
        <v>9</v>
      </c>
      <c r="BC583">
        <f t="shared" si="135"/>
        <v>0</v>
      </c>
    </row>
    <row r="584" spans="1:55" hidden="1" x14ac:dyDescent="0.35">
      <c r="A584" t="s">
        <v>917</v>
      </c>
      <c r="B584" s="10" t="s">
        <v>918</v>
      </c>
      <c r="C584" t="s">
        <v>2215</v>
      </c>
      <c r="D584" t="s">
        <v>501</v>
      </c>
      <c r="E584">
        <v>772</v>
      </c>
      <c r="F584" t="s">
        <v>502</v>
      </c>
      <c r="G584">
        <v>14770</v>
      </c>
      <c r="H584">
        <v>772</v>
      </c>
      <c r="I584">
        <v>25</v>
      </c>
      <c r="J584" t="s">
        <v>51</v>
      </c>
      <c r="K584" t="s">
        <v>51</v>
      </c>
      <c r="L584" t="s">
        <v>51</v>
      </c>
      <c r="M584" t="s">
        <v>51</v>
      </c>
      <c r="N584" t="s">
        <v>51</v>
      </c>
      <c r="O584" t="s">
        <v>51</v>
      </c>
      <c r="P584" t="s">
        <v>51</v>
      </c>
      <c r="Q584" t="s">
        <v>51</v>
      </c>
      <c r="R584" t="s">
        <v>51</v>
      </c>
      <c r="S584" t="s">
        <v>51</v>
      </c>
      <c r="T584" t="s">
        <v>51</v>
      </c>
      <c r="U584" t="s">
        <v>51</v>
      </c>
      <c r="V584" t="s">
        <v>51</v>
      </c>
      <c r="W584" t="s">
        <v>51</v>
      </c>
      <c r="X584" t="s">
        <v>51</v>
      </c>
      <c r="Y584" t="s">
        <v>51</v>
      </c>
      <c r="Z584" t="s">
        <v>51</v>
      </c>
      <c r="AA584" t="s">
        <v>51</v>
      </c>
      <c r="AB584" t="s">
        <v>51</v>
      </c>
      <c r="AC584" t="s">
        <v>51</v>
      </c>
      <c r="AD584" t="s">
        <v>51</v>
      </c>
      <c r="AE584" t="s">
        <v>51</v>
      </c>
      <c r="AF584" t="s">
        <v>51</v>
      </c>
      <c r="AG584" t="s">
        <v>51</v>
      </c>
      <c r="AH584" t="s">
        <v>51</v>
      </c>
      <c r="AI584" t="s">
        <v>51</v>
      </c>
      <c r="AJ584" t="s">
        <v>51</v>
      </c>
      <c r="AK584" t="s">
        <v>51</v>
      </c>
      <c r="AL584" t="s">
        <v>51</v>
      </c>
      <c r="AM584" t="s">
        <v>51</v>
      </c>
      <c r="AN584" t="s">
        <v>51</v>
      </c>
      <c r="AO584" t="s">
        <v>51</v>
      </c>
      <c r="AP584" t="s">
        <v>51</v>
      </c>
      <c r="AQ584" t="s">
        <v>51</v>
      </c>
      <c r="AR584" t="s">
        <v>51</v>
      </c>
      <c r="AS584">
        <f t="shared" si="125"/>
        <v>4</v>
      </c>
      <c r="AT584">
        <f t="shared" si="126"/>
        <v>4</v>
      </c>
      <c r="AU584">
        <f t="shared" si="127"/>
        <v>4</v>
      </c>
      <c r="AV584">
        <f t="shared" si="128"/>
        <v>4</v>
      </c>
      <c r="AW584">
        <f t="shared" si="129"/>
        <v>4</v>
      </c>
      <c r="AX584">
        <f t="shared" si="130"/>
        <v>4</v>
      </c>
      <c r="AY584">
        <f t="shared" si="131"/>
        <v>4</v>
      </c>
      <c r="AZ584">
        <f t="shared" si="132"/>
        <v>4</v>
      </c>
      <c r="BA584">
        <f t="shared" si="133"/>
        <v>4</v>
      </c>
      <c r="BB584">
        <f t="shared" si="134"/>
        <v>9</v>
      </c>
      <c r="BC584">
        <f t="shared" si="135"/>
        <v>0</v>
      </c>
    </row>
    <row r="585" spans="1:55" hidden="1" x14ac:dyDescent="0.35">
      <c r="A585" t="s">
        <v>349</v>
      </c>
      <c r="B585" s="10" t="s">
        <v>350</v>
      </c>
      <c r="C585" t="s">
        <v>2216</v>
      </c>
      <c r="D585" t="s">
        <v>501</v>
      </c>
      <c r="E585">
        <v>771</v>
      </c>
      <c r="F585" t="s">
        <v>502</v>
      </c>
      <c r="G585">
        <v>14771</v>
      </c>
      <c r="H585">
        <v>771</v>
      </c>
      <c r="I585">
        <v>25</v>
      </c>
      <c r="J585" t="s">
        <v>51</v>
      </c>
      <c r="K585" t="s">
        <v>51</v>
      </c>
      <c r="L585" t="s">
        <v>51</v>
      </c>
      <c r="M585" t="s">
        <v>51</v>
      </c>
      <c r="N585" t="s">
        <v>51</v>
      </c>
      <c r="O585" t="s">
        <v>51</v>
      </c>
      <c r="P585" t="s">
        <v>51</v>
      </c>
      <c r="Q585" t="s">
        <v>51</v>
      </c>
      <c r="R585" t="s">
        <v>51</v>
      </c>
      <c r="S585" t="s">
        <v>51</v>
      </c>
      <c r="T585" t="s">
        <v>51</v>
      </c>
      <c r="U585" t="s">
        <v>51</v>
      </c>
      <c r="V585" t="s">
        <v>51</v>
      </c>
      <c r="W585" t="s">
        <v>51</v>
      </c>
      <c r="X585" t="s">
        <v>51</v>
      </c>
      <c r="Y585" t="s">
        <v>51</v>
      </c>
      <c r="Z585" t="s">
        <v>51</v>
      </c>
      <c r="AA585" t="s">
        <v>51</v>
      </c>
      <c r="AB585" t="s">
        <v>51</v>
      </c>
      <c r="AC585" t="s">
        <v>51</v>
      </c>
      <c r="AD585" t="s">
        <v>51</v>
      </c>
      <c r="AE585" t="s">
        <v>51</v>
      </c>
      <c r="AF585" t="s">
        <v>51</v>
      </c>
      <c r="AG585" t="s">
        <v>51</v>
      </c>
      <c r="AH585" t="s">
        <v>51</v>
      </c>
      <c r="AI585" t="s">
        <v>51</v>
      </c>
      <c r="AJ585" t="s">
        <v>51</v>
      </c>
      <c r="AK585" t="s">
        <v>51</v>
      </c>
      <c r="AL585" t="s">
        <v>51</v>
      </c>
      <c r="AM585" t="s">
        <v>51</v>
      </c>
      <c r="AN585" t="s">
        <v>51</v>
      </c>
      <c r="AO585" t="s">
        <v>51</v>
      </c>
      <c r="AP585" t="s">
        <v>51</v>
      </c>
      <c r="AQ585" t="s">
        <v>51</v>
      </c>
      <c r="AR585" t="s">
        <v>51</v>
      </c>
      <c r="AS585">
        <f t="shared" si="125"/>
        <v>4</v>
      </c>
      <c r="AT585">
        <f t="shared" si="126"/>
        <v>4</v>
      </c>
      <c r="AU585">
        <f t="shared" si="127"/>
        <v>4</v>
      </c>
      <c r="AV585">
        <f t="shared" si="128"/>
        <v>4</v>
      </c>
      <c r="AW585">
        <f t="shared" si="129"/>
        <v>4</v>
      </c>
      <c r="AX585">
        <f t="shared" si="130"/>
        <v>4</v>
      </c>
      <c r="AY585">
        <f t="shared" si="131"/>
        <v>4</v>
      </c>
      <c r="AZ585">
        <f t="shared" si="132"/>
        <v>4</v>
      </c>
      <c r="BA585">
        <f t="shared" si="133"/>
        <v>4</v>
      </c>
      <c r="BB585">
        <f t="shared" si="134"/>
        <v>9</v>
      </c>
      <c r="BC585">
        <f t="shared" si="135"/>
        <v>0</v>
      </c>
    </row>
    <row r="586" spans="1:55" hidden="1" x14ac:dyDescent="0.35">
      <c r="A586" t="s">
        <v>346</v>
      </c>
      <c r="B586" s="10" t="s">
        <v>347</v>
      </c>
      <c r="C586" t="s">
        <v>2217</v>
      </c>
      <c r="D586" t="s">
        <v>501</v>
      </c>
      <c r="E586">
        <v>568</v>
      </c>
      <c r="F586" t="s">
        <v>502</v>
      </c>
      <c r="G586">
        <v>14772</v>
      </c>
      <c r="H586">
        <v>568</v>
      </c>
      <c r="I586">
        <v>25</v>
      </c>
      <c r="J586" t="s">
        <v>51</v>
      </c>
      <c r="K586" t="s">
        <v>51</v>
      </c>
      <c r="L586" t="s">
        <v>51</v>
      </c>
      <c r="M586" t="s">
        <v>51</v>
      </c>
      <c r="N586" t="s">
        <v>51</v>
      </c>
      <c r="O586" t="s">
        <v>51</v>
      </c>
      <c r="P586" t="s">
        <v>51</v>
      </c>
      <c r="Q586" t="s">
        <v>51</v>
      </c>
      <c r="R586" t="s">
        <v>51</v>
      </c>
      <c r="S586" t="s">
        <v>51</v>
      </c>
      <c r="T586" t="s">
        <v>51</v>
      </c>
      <c r="U586" t="s">
        <v>51</v>
      </c>
      <c r="V586" t="s">
        <v>51</v>
      </c>
      <c r="W586" t="s">
        <v>51</v>
      </c>
      <c r="X586" t="s">
        <v>51</v>
      </c>
      <c r="Y586" t="s">
        <v>51</v>
      </c>
      <c r="Z586" t="s">
        <v>51</v>
      </c>
      <c r="AA586" t="s">
        <v>51</v>
      </c>
      <c r="AB586" t="s">
        <v>51</v>
      </c>
      <c r="AC586" t="s">
        <v>51</v>
      </c>
      <c r="AD586" t="s">
        <v>51</v>
      </c>
      <c r="AE586" t="s">
        <v>51</v>
      </c>
      <c r="AF586" t="s">
        <v>51</v>
      </c>
      <c r="AG586" t="s">
        <v>51</v>
      </c>
      <c r="AH586" t="s">
        <v>51</v>
      </c>
      <c r="AI586" t="s">
        <v>51</v>
      </c>
      <c r="AJ586" t="s">
        <v>51</v>
      </c>
      <c r="AK586" t="s">
        <v>51</v>
      </c>
      <c r="AL586" t="s">
        <v>51</v>
      </c>
      <c r="AM586" t="s">
        <v>51</v>
      </c>
      <c r="AN586" t="s">
        <v>51</v>
      </c>
      <c r="AO586" t="s">
        <v>51</v>
      </c>
      <c r="AP586" t="s">
        <v>51</v>
      </c>
      <c r="AQ586" t="s">
        <v>51</v>
      </c>
      <c r="AR586" t="s">
        <v>51</v>
      </c>
      <c r="AS586">
        <f t="shared" si="125"/>
        <v>4</v>
      </c>
      <c r="AT586">
        <f t="shared" si="126"/>
        <v>4</v>
      </c>
      <c r="AU586">
        <f t="shared" si="127"/>
        <v>4</v>
      </c>
      <c r="AV586">
        <f t="shared" si="128"/>
        <v>4</v>
      </c>
      <c r="AW586">
        <f t="shared" si="129"/>
        <v>4</v>
      </c>
      <c r="AX586">
        <f t="shared" si="130"/>
        <v>4</v>
      </c>
      <c r="AY586">
        <f t="shared" si="131"/>
        <v>4</v>
      </c>
      <c r="AZ586">
        <f t="shared" si="132"/>
        <v>4</v>
      </c>
      <c r="BA586">
        <f t="shared" si="133"/>
        <v>4</v>
      </c>
      <c r="BB586">
        <f t="shared" si="134"/>
        <v>9</v>
      </c>
      <c r="BC586">
        <f t="shared" si="135"/>
        <v>0</v>
      </c>
    </row>
    <row r="587" spans="1:55" hidden="1" x14ac:dyDescent="0.35">
      <c r="A587" t="s">
        <v>346</v>
      </c>
      <c r="B587" s="10" t="s">
        <v>347</v>
      </c>
      <c r="C587" t="s">
        <v>2218</v>
      </c>
      <c r="D587" t="s">
        <v>501</v>
      </c>
      <c r="E587">
        <v>1020</v>
      </c>
      <c r="F587" t="s">
        <v>502</v>
      </c>
      <c r="G587">
        <v>14773</v>
      </c>
      <c r="H587">
        <v>1020</v>
      </c>
      <c r="I587">
        <v>25</v>
      </c>
      <c r="J587" t="s">
        <v>51</v>
      </c>
      <c r="K587" t="s">
        <v>51</v>
      </c>
      <c r="L587" t="s">
        <v>51</v>
      </c>
      <c r="M587" t="s">
        <v>51</v>
      </c>
      <c r="N587" t="s">
        <v>51</v>
      </c>
      <c r="O587" t="s">
        <v>51</v>
      </c>
      <c r="P587" t="s">
        <v>51</v>
      </c>
      <c r="Q587" t="s">
        <v>51</v>
      </c>
      <c r="R587" t="s">
        <v>51</v>
      </c>
      <c r="S587" t="s">
        <v>51</v>
      </c>
      <c r="T587" t="s">
        <v>51</v>
      </c>
      <c r="U587" t="s">
        <v>51</v>
      </c>
      <c r="V587" t="s">
        <v>51</v>
      </c>
      <c r="W587" t="s">
        <v>51</v>
      </c>
      <c r="X587" t="s">
        <v>51</v>
      </c>
      <c r="Y587" t="s">
        <v>51</v>
      </c>
      <c r="Z587" t="s">
        <v>51</v>
      </c>
      <c r="AA587" t="s">
        <v>51</v>
      </c>
      <c r="AB587" t="s">
        <v>51</v>
      </c>
      <c r="AC587" t="s">
        <v>51</v>
      </c>
      <c r="AD587" t="s">
        <v>51</v>
      </c>
      <c r="AE587" t="s">
        <v>51</v>
      </c>
      <c r="AF587" t="s">
        <v>51</v>
      </c>
      <c r="AG587" t="s">
        <v>51</v>
      </c>
      <c r="AH587" t="s">
        <v>51</v>
      </c>
      <c r="AI587" t="s">
        <v>51</v>
      </c>
      <c r="AJ587" t="s">
        <v>51</v>
      </c>
      <c r="AK587" t="s">
        <v>51</v>
      </c>
      <c r="AL587" t="s">
        <v>51</v>
      </c>
      <c r="AM587" t="s">
        <v>51</v>
      </c>
      <c r="AN587" t="s">
        <v>51</v>
      </c>
      <c r="AO587" t="s">
        <v>51</v>
      </c>
      <c r="AP587" t="s">
        <v>51</v>
      </c>
      <c r="AQ587" t="s">
        <v>51</v>
      </c>
      <c r="AR587" t="s">
        <v>51</v>
      </c>
      <c r="AS587">
        <f t="shared" si="125"/>
        <v>4</v>
      </c>
      <c r="AT587">
        <f t="shared" si="126"/>
        <v>4</v>
      </c>
      <c r="AU587">
        <f t="shared" si="127"/>
        <v>4</v>
      </c>
      <c r="AV587">
        <f t="shared" si="128"/>
        <v>4</v>
      </c>
      <c r="AW587">
        <f t="shared" si="129"/>
        <v>4</v>
      </c>
      <c r="AX587">
        <f t="shared" si="130"/>
        <v>4</v>
      </c>
      <c r="AY587">
        <f t="shared" si="131"/>
        <v>4</v>
      </c>
      <c r="AZ587">
        <f t="shared" si="132"/>
        <v>4</v>
      </c>
      <c r="BA587">
        <f t="shared" si="133"/>
        <v>4</v>
      </c>
      <c r="BB587">
        <f t="shared" si="134"/>
        <v>9</v>
      </c>
      <c r="BC587">
        <f t="shared" si="135"/>
        <v>0</v>
      </c>
    </row>
    <row r="588" spans="1:55" hidden="1" x14ac:dyDescent="0.35">
      <c r="A588" t="s">
        <v>346</v>
      </c>
      <c r="B588" s="10" t="s">
        <v>347</v>
      </c>
      <c r="C588" t="s">
        <v>2219</v>
      </c>
      <c r="D588" t="s">
        <v>501</v>
      </c>
      <c r="E588">
        <v>653</v>
      </c>
      <c r="F588" t="s">
        <v>502</v>
      </c>
      <c r="G588">
        <v>14774</v>
      </c>
      <c r="H588">
        <v>653</v>
      </c>
      <c r="I588">
        <v>25</v>
      </c>
      <c r="J588" t="s">
        <v>51</v>
      </c>
      <c r="K588" t="s">
        <v>51</v>
      </c>
      <c r="L588" t="s">
        <v>51</v>
      </c>
      <c r="M588" t="s">
        <v>51</v>
      </c>
      <c r="N588" t="s">
        <v>51</v>
      </c>
      <c r="O588" t="s">
        <v>51</v>
      </c>
      <c r="P588" t="s">
        <v>51</v>
      </c>
      <c r="Q588" t="s">
        <v>51</v>
      </c>
      <c r="R588" t="s">
        <v>51</v>
      </c>
      <c r="S588" t="s">
        <v>51</v>
      </c>
      <c r="T588" t="s">
        <v>51</v>
      </c>
      <c r="U588" t="s">
        <v>51</v>
      </c>
      <c r="V588" t="s">
        <v>51</v>
      </c>
      <c r="W588" t="s">
        <v>51</v>
      </c>
      <c r="X588" t="s">
        <v>51</v>
      </c>
      <c r="Y588" t="s">
        <v>51</v>
      </c>
      <c r="Z588" t="s">
        <v>51</v>
      </c>
      <c r="AA588" t="s">
        <v>51</v>
      </c>
      <c r="AB588" t="s">
        <v>51</v>
      </c>
      <c r="AC588" t="s">
        <v>51</v>
      </c>
      <c r="AD588" t="s">
        <v>51</v>
      </c>
      <c r="AE588" t="s">
        <v>51</v>
      </c>
      <c r="AF588" t="s">
        <v>51</v>
      </c>
      <c r="AG588" t="s">
        <v>51</v>
      </c>
      <c r="AH588" t="s">
        <v>51</v>
      </c>
      <c r="AI588" t="s">
        <v>51</v>
      </c>
      <c r="AJ588" t="s">
        <v>51</v>
      </c>
      <c r="AK588" t="s">
        <v>51</v>
      </c>
      <c r="AL588" t="s">
        <v>51</v>
      </c>
      <c r="AM588" t="s">
        <v>51</v>
      </c>
      <c r="AN588" t="s">
        <v>51</v>
      </c>
      <c r="AO588" t="s">
        <v>51</v>
      </c>
      <c r="AP588" t="s">
        <v>51</v>
      </c>
      <c r="AQ588" t="s">
        <v>51</v>
      </c>
      <c r="AR588" t="s">
        <v>51</v>
      </c>
      <c r="AS588">
        <f t="shared" si="125"/>
        <v>4</v>
      </c>
      <c r="AT588">
        <f t="shared" si="126"/>
        <v>4</v>
      </c>
      <c r="AU588">
        <f t="shared" si="127"/>
        <v>4</v>
      </c>
      <c r="AV588">
        <f t="shared" si="128"/>
        <v>4</v>
      </c>
      <c r="AW588">
        <f t="shared" si="129"/>
        <v>4</v>
      </c>
      <c r="AX588">
        <f t="shared" si="130"/>
        <v>4</v>
      </c>
      <c r="AY588">
        <f t="shared" si="131"/>
        <v>4</v>
      </c>
      <c r="AZ588">
        <f t="shared" si="132"/>
        <v>4</v>
      </c>
      <c r="BA588">
        <f t="shared" si="133"/>
        <v>4</v>
      </c>
      <c r="BB588">
        <f t="shared" si="134"/>
        <v>9</v>
      </c>
      <c r="BC588">
        <f t="shared" si="135"/>
        <v>0</v>
      </c>
    </row>
    <row r="589" spans="1:55" hidden="1" x14ac:dyDescent="0.35">
      <c r="A589" t="s">
        <v>346</v>
      </c>
      <c r="B589" s="10" t="s">
        <v>347</v>
      </c>
      <c r="C589" t="s">
        <v>2220</v>
      </c>
      <c r="D589" t="s">
        <v>501</v>
      </c>
      <c r="E589">
        <v>654</v>
      </c>
      <c r="F589" t="s">
        <v>502</v>
      </c>
      <c r="G589">
        <v>14775</v>
      </c>
      <c r="H589">
        <v>654</v>
      </c>
      <c r="I589">
        <v>25</v>
      </c>
      <c r="J589" t="s">
        <v>51</v>
      </c>
      <c r="K589" t="s">
        <v>51</v>
      </c>
      <c r="L589" t="s">
        <v>51</v>
      </c>
      <c r="M589" t="s">
        <v>51</v>
      </c>
      <c r="N589" t="s">
        <v>51</v>
      </c>
      <c r="O589" t="s">
        <v>51</v>
      </c>
      <c r="P589" t="s">
        <v>51</v>
      </c>
      <c r="Q589" t="s">
        <v>51</v>
      </c>
      <c r="R589" t="s">
        <v>51</v>
      </c>
      <c r="S589" t="s">
        <v>51</v>
      </c>
      <c r="T589" t="s">
        <v>51</v>
      </c>
      <c r="U589" t="s">
        <v>51</v>
      </c>
      <c r="V589" t="s">
        <v>51</v>
      </c>
      <c r="W589" t="s">
        <v>51</v>
      </c>
      <c r="X589" t="s">
        <v>51</v>
      </c>
      <c r="Y589" t="s">
        <v>51</v>
      </c>
      <c r="Z589" t="s">
        <v>51</v>
      </c>
      <c r="AA589" t="s">
        <v>51</v>
      </c>
      <c r="AB589" t="s">
        <v>51</v>
      </c>
      <c r="AC589" t="s">
        <v>51</v>
      </c>
      <c r="AD589" t="s">
        <v>51</v>
      </c>
      <c r="AE589" t="s">
        <v>51</v>
      </c>
      <c r="AF589" t="s">
        <v>51</v>
      </c>
      <c r="AG589" t="s">
        <v>51</v>
      </c>
      <c r="AH589" t="s">
        <v>51</v>
      </c>
      <c r="AI589" t="s">
        <v>51</v>
      </c>
      <c r="AJ589" t="s">
        <v>51</v>
      </c>
      <c r="AK589" t="s">
        <v>51</v>
      </c>
      <c r="AL589" t="s">
        <v>51</v>
      </c>
      <c r="AM589" t="s">
        <v>51</v>
      </c>
      <c r="AN589" t="s">
        <v>51</v>
      </c>
      <c r="AO589" t="s">
        <v>51</v>
      </c>
      <c r="AP589" t="s">
        <v>51</v>
      </c>
      <c r="AQ589" t="s">
        <v>51</v>
      </c>
      <c r="AR589" t="s">
        <v>51</v>
      </c>
      <c r="AS589">
        <f t="shared" si="125"/>
        <v>4</v>
      </c>
      <c r="AT589">
        <f t="shared" si="126"/>
        <v>4</v>
      </c>
      <c r="AU589">
        <f t="shared" si="127"/>
        <v>4</v>
      </c>
      <c r="AV589">
        <f t="shared" si="128"/>
        <v>4</v>
      </c>
      <c r="AW589">
        <f t="shared" si="129"/>
        <v>4</v>
      </c>
      <c r="AX589">
        <f t="shared" si="130"/>
        <v>4</v>
      </c>
      <c r="AY589">
        <f t="shared" si="131"/>
        <v>4</v>
      </c>
      <c r="AZ589">
        <f t="shared" si="132"/>
        <v>4</v>
      </c>
      <c r="BA589">
        <f t="shared" si="133"/>
        <v>4</v>
      </c>
      <c r="BB589">
        <f t="shared" si="134"/>
        <v>9</v>
      </c>
      <c r="BC589">
        <f t="shared" si="135"/>
        <v>0</v>
      </c>
    </row>
    <row r="590" spans="1:55" hidden="1" x14ac:dyDescent="0.35">
      <c r="A590" t="s">
        <v>737</v>
      </c>
      <c r="B590" s="10" t="s">
        <v>738</v>
      </c>
      <c r="C590" t="s">
        <v>2221</v>
      </c>
      <c r="D590" t="s">
        <v>501</v>
      </c>
      <c r="E590">
        <v>768</v>
      </c>
      <c r="F590" t="s">
        <v>502</v>
      </c>
      <c r="G590">
        <v>14776</v>
      </c>
      <c r="H590">
        <v>768</v>
      </c>
      <c r="I590">
        <v>25</v>
      </c>
      <c r="J590" t="s">
        <v>51</v>
      </c>
      <c r="K590" t="s">
        <v>51</v>
      </c>
      <c r="L590" t="s">
        <v>51</v>
      </c>
      <c r="M590" t="s">
        <v>51</v>
      </c>
      <c r="N590" t="s">
        <v>51</v>
      </c>
      <c r="O590" t="s">
        <v>51</v>
      </c>
      <c r="P590" t="s">
        <v>51</v>
      </c>
      <c r="Q590" t="s">
        <v>51</v>
      </c>
      <c r="R590" t="s">
        <v>51</v>
      </c>
      <c r="S590" t="s">
        <v>51</v>
      </c>
      <c r="T590" t="s">
        <v>51</v>
      </c>
      <c r="U590" t="s">
        <v>51</v>
      </c>
      <c r="V590" t="s">
        <v>51</v>
      </c>
      <c r="W590" t="s">
        <v>51</v>
      </c>
      <c r="X590" t="s">
        <v>51</v>
      </c>
      <c r="Y590" t="s">
        <v>51</v>
      </c>
      <c r="Z590" t="s">
        <v>51</v>
      </c>
      <c r="AA590" t="s">
        <v>51</v>
      </c>
      <c r="AB590" t="s">
        <v>51</v>
      </c>
      <c r="AC590" t="s">
        <v>51</v>
      </c>
      <c r="AD590" t="s">
        <v>51</v>
      </c>
      <c r="AE590" t="s">
        <v>51</v>
      </c>
      <c r="AF590" t="s">
        <v>51</v>
      </c>
      <c r="AG590" t="s">
        <v>51</v>
      </c>
      <c r="AH590" t="s">
        <v>51</v>
      </c>
      <c r="AI590" t="s">
        <v>51</v>
      </c>
      <c r="AJ590" t="s">
        <v>51</v>
      </c>
      <c r="AK590" t="s">
        <v>51</v>
      </c>
      <c r="AL590" t="s">
        <v>51</v>
      </c>
      <c r="AM590" t="s">
        <v>51</v>
      </c>
      <c r="AN590" t="s">
        <v>51</v>
      </c>
      <c r="AO590" t="s">
        <v>51</v>
      </c>
      <c r="AP590" t="s">
        <v>51</v>
      </c>
      <c r="AQ590" t="s">
        <v>51</v>
      </c>
      <c r="AR590" t="s">
        <v>51</v>
      </c>
      <c r="AS590">
        <f t="shared" si="125"/>
        <v>4</v>
      </c>
      <c r="AT590">
        <f t="shared" si="126"/>
        <v>4</v>
      </c>
      <c r="AU590">
        <f t="shared" si="127"/>
        <v>4</v>
      </c>
      <c r="AV590">
        <f t="shared" si="128"/>
        <v>4</v>
      </c>
      <c r="AW590">
        <f t="shared" si="129"/>
        <v>4</v>
      </c>
      <c r="AX590">
        <f t="shared" si="130"/>
        <v>4</v>
      </c>
      <c r="AY590">
        <f t="shared" si="131"/>
        <v>4</v>
      </c>
      <c r="AZ590">
        <f t="shared" si="132"/>
        <v>4</v>
      </c>
      <c r="BA590">
        <f t="shared" si="133"/>
        <v>4</v>
      </c>
      <c r="BB590">
        <f t="shared" si="134"/>
        <v>9</v>
      </c>
      <c r="BC590">
        <f t="shared" si="135"/>
        <v>0</v>
      </c>
    </row>
    <row r="591" spans="1:55" hidden="1" x14ac:dyDescent="0.35">
      <c r="A591" t="s">
        <v>369</v>
      </c>
      <c r="B591" s="10" t="s">
        <v>370</v>
      </c>
      <c r="C591" t="s">
        <v>2222</v>
      </c>
      <c r="D591" t="s">
        <v>501</v>
      </c>
      <c r="E591">
        <v>643</v>
      </c>
      <c r="F591" t="s">
        <v>502</v>
      </c>
      <c r="G591">
        <v>14777</v>
      </c>
      <c r="H591">
        <v>643</v>
      </c>
      <c r="I591">
        <v>25</v>
      </c>
      <c r="J591" t="s">
        <v>51</v>
      </c>
      <c r="K591" t="s">
        <v>51</v>
      </c>
      <c r="L591" t="s">
        <v>51</v>
      </c>
      <c r="M591" t="s">
        <v>51</v>
      </c>
      <c r="N591" t="s">
        <v>51</v>
      </c>
      <c r="O591" t="s">
        <v>51</v>
      </c>
      <c r="P591" t="s">
        <v>51</v>
      </c>
      <c r="Q591" t="s">
        <v>51</v>
      </c>
      <c r="R591" t="s">
        <v>51</v>
      </c>
      <c r="S591" t="s">
        <v>51</v>
      </c>
      <c r="T591" t="s">
        <v>51</v>
      </c>
      <c r="U591" t="s">
        <v>51</v>
      </c>
      <c r="V591" t="s">
        <v>51</v>
      </c>
      <c r="W591" t="s">
        <v>51</v>
      </c>
      <c r="X591" t="s">
        <v>51</v>
      </c>
      <c r="Y591" t="s">
        <v>51</v>
      </c>
      <c r="Z591" t="s">
        <v>51</v>
      </c>
      <c r="AA591" t="s">
        <v>51</v>
      </c>
      <c r="AB591" t="s">
        <v>51</v>
      </c>
      <c r="AC591" t="s">
        <v>51</v>
      </c>
      <c r="AD591" t="s">
        <v>51</v>
      </c>
      <c r="AE591" t="s">
        <v>51</v>
      </c>
      <c r="AF591" t="s">
        <v>51</v>
      </c>
      <c r="AG591" t="s">
        <v>51</v>
      </c>
      <c r="AH591" t="s">
        <v>51</v>
      </c>
      <c r="AI591" t="s">
        <v>51</v>
      </c>
      <c r="AJ591" t="s">
        <v>51</v>
      </c>
      <c r="AK591" t="s">
        <v>51</v>
      </c>
      <c r="AL591" t="s">
        <v>51</v>
      </c>
      <c r="AM591" t="s">
        <v>51</v>
      </c>
      <c r="AN591" t="s">
        <v>51</v>
      </c>
      <c r="AO591" t="s">
        <v>51</v>
      </c>
      <c r="AP591" t="s">
        <v>51</v>
      </c>
      <c r="AQ591" t="s">
        <v>51</v>
      </c>
      <c r="AR591" t="s">
        <v>51</v>
      </c>
      <c r="AS591">
        <f t="shared" si="125"/>
        <v>4</v>
      </c>
      <c r="AT591">
        <f t="shared" si="126"/>
        <v>4</v>
      </c>
      <c r="AU591">
        <f t="shared" si="127"/>
        <v>4</v>
      </c>
      <c r="AV591">
        <f t="shared" si="128"/>
        <v>4</v>
      </c>
      <c r="AW591">
        <f t="shared" si="129"/>
        <v>4</v>
      </c>
      <c r="AX591">
        <f t="shared" si="130"/>
        <v>4</v>
      </c>
      <c r="AY591">
        <f t="shared" si="131"/>
        <v>4</v>
      </c>
      <c r="AZ591">
        <f t="shared" si="132"/>
        <v>4</v>
      </c>
      <c r="BA591">
        <f t="shared" si="133"/>
        <v>4</v>
      </c>
      <c r="BB591">
        <f t="shared" si="134"/>
        <v>9</v>
      </c>
      <c r="BC591">
        <f t="shared" si="135"/>
        <v>0</v>
      </c>
    </row>
    <row r="592" spans="1:55" hidden="1" x14ac:dyDescent="0.35">
      <c r="A592" t="s">
        <v>369</v>
      </c>
      <c r="B592" s="10" t="s">
        <v>370</v>
      </c>
      <c r="C592" t="s">
        <v>2223</v>
      </c>
      <c r="D592" t="s">
        <v>501</v>
      </c>
      <c r="E592">
        <v>644</v>
      </c>
      <c r="F592" t="s">
        <v>502</v>
      </c>
      <c r="G592">
        <v>14778</v>
      </c>
      <c r="H592">
        <v>644</v>
      </c>
      <c r="I592">
        <v>25</v>
      </c>
      <c r="J592" t="s">
        <v>51</v>
      </c>
      <c r="K592" t="s">
        <v>51</v>
      </c>
      <c r="L592" t="s">
        <v>51</v>
      </c>
      <c r="M592" t="s">
        <v>51</v>
      </c>
      <c r="N592" t="s">
        <v>51</v>
      </c>
      <c r="O592" t="s">
        <v>51</v>
      </c>
      <c r="P592" t="s">
        <v>51</v>
      </c>
      <c r="Q592" t="s">
        <v>51</v>
      </c>
      <c r="R592" t="s">
        <v>51</v>
      </c>
      <c r="S592" t="s">
        <v>51</v>
      </c>
      <c r="T592" t="s">
        <v>51</v>
      </c>
      <c r="U592" t="s">
        <v>51</v>
      </c>
      <c r="V592" t="s">
        <v>51</v>
      </c>
      <c r="W592" t="s">
        <v>51</v>
      </c>
      <c r="X592" t="s">
        <v>51</v>
      </c>
      <c r="Y592" t="s">
        <v>51</v>
      </c>
      <c r="Z592" t="s">
        <v>51</v>
      </c>
      <c r="AA592" t="s">
        <v>51</v>
      </c>
      <c r="AB592" t="s">
        <v>51</v>
      </c>
      <c r="AC592" t="s">
        <v>51</v>
      </c>
      <c r="AD592" t="s">
        <v>51</v>
      </c>
      <c r="AE592" t="s">
        <v>51</v>
      </c>
      <c r="AF592" t="s">
        <v>51</v>
      </c>
      <c r="AG592" t="s">
        <v>51</v>
      </c>
      <c r="AH592" t="s">
        <v>51</v>
      </c>
      <c r="AI592" t="s">
        <v>51</v>
      </c>
      <c r="AJ592" t="s">
        <v>51</v>
      </c>
      <c r="AK592" t="s">
        <v>51</v>
      </c>
      <c r="AL592" t="s">
        <v>51</v>
      </c>
      <c r="AM592" t="s">
        <v>51</v>
      </c>
      <c r="AN592" t="s">
        <v>51</v>
      </c>
      <c r="AO592" t="s">
        <v>51</v>
      </c>
      <c r="AP592" t="s">
        <v>51</v>
      </c>
      <c r="AQ592" t="s">
        <v>51</v>
      </c>
      <c r="AR592" t="s">
        <v>51</v>
      </c>
      <c r="AS592">
        <f t="shared" si="125"/>
        <v>4</v>
      </c>
      <c r="AT592">
        <f t="shared" si="126"/>
        <v>4</v>
      </c>
      <c r="AU592">
        <f t="shared" si="127"/>
        <v>4</v>
      </c>
      <c r="AV592">
        <f t="shared" si="128"/>
        <v>4</v>
      </c>
      <c r="AW592">
        <f t="shared" si="129"/>
        <v>4</v>
      </c>
      <c r="AX592">
        <f t="shared" si="130"/>
        <v>4</v>
      </c>
      <c r="AY592">
        <f t="shared" si="131"/>
        <v>4</v>
      </c>
      <c r="AZ592">
        <f t="shared" si="132"/>
        <v>4</v>
      </c>
      <c r="BA592">
        <f t="shared" si="133"/>
        <v>4</v>
      </c>
      <c r="BB592">
        <f t="shared" si="134"/>
        <v>9</v>
      </c>
      <c r="BC592">
        <f t="shared" si="135"/>
        <v>0</v>
      </c>
    </row>
    <row r="593" spans="1:55" hidden="1" x14ac:dyDescent="0.35">
      <c r="A593" t="s">
        <v>1791</v>
      </c>
      <c r="B593" s="10" t="s">
        <v>1792</v>
      </c>
      <c r="C593" t="s">
        <v>2224</v>
      </c>
      <c r="D593" t="s">
        <v>501</v>
      </c>
      <c r="E593">
        <v>930</v>
      </c>
      <c r="F593" t="s">
        <v>502</v>
      </c>
      <c r="G593">
        <v>14779</v>
      </c>
      <c r="H593">
        <v>930</v>
      </c>
      <c r="I593">
        <v>25</v>
      </c>
      <c r="J593" t="s">
        <v>51</v>
      </c>
      <c r="K593" t="s">
        <v>51</v>
      </c>
      <c r="L593" t="s">
        <v>51</v>
      </c>
      <c r="M593" t="s">
        <v>51</v>
      </c>
      <c r="N593" t="s">
        <v>51</v>
      </c>
      <c r="O593" t="s">
        <v>51</v>
      </c>
      <c r="P593" t="s">
        <v>51</v>
      </c>
      <c r="Q593" t="s">
        <v>51</v>
      </c>
      <c r="R593" t="s">
        <v>51</v>
      </c>
      <c r="S593" t="s">
        <v>51</v>
      </c>
      <c r="T593" t="s">
        <v>51</v>
      </c>
      <c r="U593" t="s">
        <v>51</v>
      </c>
      <c r="V593" t="s">
        <v>51</v>
      </c>
      <c r="W593" t="s">
        <v>51</v>
      </c>
      <c r="X593" t="s">
        <v>51</v>
      </c>
      <c r="Y593" t="s">
        <v>51</v>
      </c>
      <c r="Z593" t="s">
        <v>51</v>
      </c>
      <c r="AA593" t="s">
        <v>51</v>
      </c>
      <c r="AB593" t="s">
        <v>51</v>
      </c>
      <c r="AC593" t="s">
        <v>51</v>
      </c>
      <c r="AD593" t="s">
        <v>51</v>
      </c>
      <c r="AE593" t="s">
        <v>51</v>
      </c>
      <c r="AF593" t="s">
        <v>51</v>
      </c>
      <c r="AG593" t="s">
        <v>51</v>
      </c>
      <c r="AH593" t="s">
        <v>51</v>
      </c>
      <c r="AI593" t="s">
        <v>51</v>
      </c>
      <c r="AJ593" t="s">
        <v>51</v>
      </c>
      <c r="AK593" t="s">
        <v>51</v>
      </c>
      <c r="AL593" t="s">
        <v>51</v>
      </c>
      <c r="AM593" t="s">
        <v>51</v>
      </c>
      <c r="AN593" t="s">
        <v>51</v>
      </c>
      <c r="AO593" t="s">
        <v>51</v>
      </c>
      <c r="AP593" t="s">
        <v>51</v>
      </c>
      <c r="AQ593" t="s">
        <v>51</v>
      </c>
      <c r="AR593" t="s">
        <v>51</v>
      </c>
      <c r="AS593">
        <f t="shared" si="125"/>
        <v>4</v>
      </c>
      <c r="AT593">
        <f t="shared" si="126"/>
        <v>4</v>
      </c>
      <c r="AU593">
        <f t="shared" si="127"/>
        <v>4</v>
      </c>
      <c r="AV593">
        <f t="shared" si="128"/>
        <v>4</v>
      </c>
      <c r="AW593">
        <f t="shared" si="129"/>
        <v>4</v>
      </c>
      <c r="AX593">
        <f t="shared" si="130"/>
        <v>4</v>
      </c>
      <c r="AY593">
        <f t="shared" si="131"/>
        <v>4</v>
      </c>
      <c r="AZ593">
        <f t="shared" si="132"/>
        <v>4</v>
      </c>
      <c r="BA593">
        <f t="shared" si="133"/>
        <v>4</v>
      </c>
      <c r="BB593">
        <f t="shared" si="134"/>
        <v>9</v>
      </c>
      <c r="BC593">
        <f t="shared" si="135"/>
        <v>0</v>
      </c>
    </row>
    <row r="594" spans="1:55" hidden="1" x14ac:dyDescent="0.35">
      <c r="A594" t="s">
        <v>474</v>
      </c>
      <c r="B594" s="10" t="s">
        <v>475</v>
      </c>
      <c r="C594" t="s">
        <v>2225</v>
      </c>
      <c r="D594" t="s">
        <v>501</v>
      </c>
      <c r="E594">
        <v>649</v>
      </c>
      <c r="F594" t="s">
        <v>502</v>
      </c>
      <c r="G594">
        <v>14780</v>
      </c>
      <c r="H594">
        <v>649</v>
      </c>
      <c r="I594">
        <v>25</v>
      </c>
      <c r="J594" t="s">
        <v>51</v>
      </c>
      <c r="K594" t="s">
        <v>51</v>
      </c>
      <c r="L594" t="s">
        <v>51</v>
      </c>
      <c r="M594" t="s">
        <v>51</v>
      </c>
      <c r="N594" t="s">
        <v>51</v>
      </c>
      <c r="O594" t="s">
        <v>51</v>
      </c>
      <c r="P594" t="s">
        <v>51</v>
      </c>
      <c r="Q594" t="s">
        <v>51</v>
      </c>
      <c r="R594" t="s">
        <v>51</v>
      </c>
      <c r="S594" t="s">
        <v>51</v>
      </c>
      <c r="T594" t="s">
        <v>51</v>
      </c>
      <c r="U594" t="s">
        <v>51</v>
      </c>
      <c r="V594" t="s">
        <v>51</v>
      </c>
      <c r="W594" t="s">
        <v>51</v>
      </c>
      <c r="X594" t="s">
        <v>51</v>
      </c>
      <c r="Y594" t="s">
        <v>51</v>
      </c>
      <c r="Z594" t="s">
        <v>51</v>
      </c>
      <c r="AA594" t="s">
        <v>51</v>
      </c>
      <c r="AB594" t="s">
        <v>51</v>
      </c>
      <c r="AC594" t="s">
        <v>51</v>
      </c>
      <c r="AD594" t="s">
        <v>51</v>
      </c>
      <c r="AE594" t="s">
        <v>51</v>
      </c>
      <c r="AF594" t="s">
        <v>51</v>
      </c>
      <c r="AG594" t="s">
        <v>51</v>
      </c>
      <c r="AH594" t="s">
        <v>51</v>
      </c>
      <c r="AI594" t="s">
        <v>51</v>
      </c>
      <c r="AJ594" t="s">
        <v>51</v>
      </c>
      <c r="AK594" t="s">
        <v>51</v>
      </c>
      <c r="AL594" t="s">
        <v>51</v>
      </c>
      <c r="AM594" t="s">
        <v>51</v>
      </c>
      <c r="AN594" t="s">
        <v>51</v>
      </c>
      <c r="AO594" t="s">
        <v>51</v>
      </c>
      <c r="AP594" t="s">
        <v>51</v>
      </c>
      <c r="AQ594" t="s">
        <v>51</v>
      </c>
      <c r="AR594" t="s">
        <v>51</v>
      </c>
      <c r="AS594">
        <f t="shared" si="125"/>
        <v>4</v>
      </c>
      <c r="AT594">
        <f t="shared" si="126"/>
        <v>4</v>
      </c>
      <c r="AU594">
        <f t="shared" si="127"/>
        <v>4</v>
      </c>
      <c r="AV594">
        <f t="shared" si="128"/>
        <v>4</v>
      </c>
      <c r="AW594">
        <f t="shared" si="129"/>
        <v>4</v>
      </c>
      <c r="AX594">
        <f t="shared" si="130"/>
        <v>4</v>
      </c>
      <c r="AY594">
        <f t="shared" si="131"/>
        <v>4</v>
      </c>
      <c r="AZ594">
        <f t="shared" si="132"/>
        <v>4</v>
      </c>
      <c r="BA594">
        <f t="shared" si="133"/>
        <v>4</v>
      </c>
      <c r="BB594">
        <f t="shared" si="134"/>
        <v>9</v>
      </c>
      <c r="BC594">
        <f t="shared" si="135"/>
        <v>0</v>
      </c>
    </row>
    <row r="595" spans="1:55" hidden="1" x14ac:dyDescent="0.35">
      <c r="A595" t="s">
        <v>1895</v>
      </c>
      <c r="B595" s="10" t="s">
        <v>1896</v>
      </c>
      <c r="C595" t="s">
        <v>2226</v>
      </c>
      <c r="D595" t="s">
        <v>501</v>
      </c>
      <c r="E595">
        <v>734</v>
      </c>
      <c r="F595" t="s">
        <v>502</v>
      </c>
      <c r="G595">
        <v>14781</v>
      </c>
      <c r="H595">
        <v>734</v>
      </c>
      <c r="I595">
        <v>25</v>
      </c>
      <c r="J595" t="s">
        <v>51</v>
      </c>
      <c r="K595" t="s">
        <v>51</v>
      </c>
      <c r="L595" t="s">
        <v>51</v>
      </c>
      <c r="M595" t="s">
        <v>51</v>
      </c>
      <c r="N595" t="s">
        <v>51</v>
      </c>
      <c r="O595" t="s">
        <v>51</v>
      </c>
      <c r="P595" t="s">
        <v>51</v>
      </c>
      <c r="Q595" t="s">
        <v>51</v>
      </c>
      <c r="R595" t="s">
        <v>51</v>
      </c>
      <c r="S595" t="s">
        <v>51</v>
      </c>
      <c r="T595" t="s">
        <v>51</v>
      </c>
      <c r="U595" t="s">
        <v>51</v>
      </c>
      <c r="V595" t="s">
        <v>51</v>
      </c>
      <c r="W595" t="s">
        <v>51</v>
      </c>
      <c r="X595" t="s">
        <v>51</v>
      </c>
      <c r="Y595" t="s">
        <v>51</v>
      </c>
      <c r="Z595" t="s">
        <v>51</v>
      </c>
      <c r="AA595" t="s">
        <v>51</v>
      </c>
      <c r="AB595" t="s">
        <v>51</v>
      </c>
      <c r="AC595" t="s">
        <v>51</v>
      </c>
      <c r="AD595" t="s">
        <v>51</v>
      </c>
      <c r="AE595" t="s">
        <v>51</v>
      </c>
      <c r="AF595" t="s">
        <v>51</v>
      </c>
      <c r="AG595" t="s">
        <v>51</v>
      </c>
      <c r="AH595" t="s">
        <v>51</v>
      </c>
      <c r="AI595" t="s">
        <v>51</v>
      </c>
      <c r="AJ595" t="s">
        <v>51</v>
      </c>
      <c r="AK595" t="s">
        <v>51</v>
      </c>
      <c r="AL595" t="s">
        <v>51</v>
      </c>
      <c r="AM595" t="s">
        <v>51</v>
      </c>
      <c r="AN595" t="s">
        <v>51</v>
      </c>
      <c r="AO595" t="s">
        <v>51</v>
      </c>
      <c r="AP595" t="s">
        <v>51</v>
      </c>
      <c r="AQ595" t="s">
        <v>51</v>
      </c>
      <c r="AR595" t="s">
        <v>51</v>
      </c>
      <c r="AS595">
        <f t="shared" si="125"/>
        <v>4</v>
      </c>
      <c r="AT595">
        <f t="shared" si="126"/>
        <v>4</v>
      </c>
      <c r="AU595">
        <f t="shared" si="127"/>
        <v>4</v>
      </c>
      <c r="AV595">
        <f t="shared" si="128"/>
        <v>4</v>
      </c>
      <c r="AW595">
        <f t="shared" si="129"/>
        <v>4</v>
      </c>
      <c r="AX595">
        <f t="shared" si="130"/>
        <v>4</v>
      </c>
      <c r="AY595">
        <f t="shared" si="131"/>
        <v>4</v>
      </c>
      <c r="AZ595">
        <f t="shared" si="132"/>
        <v>4</v>
      </c>
      <c r="BA595">
        <f t="shared" si="133"/>
        <v>4</v>
      </c>
      <c r="BB595">
        <f t="shared" si="134"/>
        <v>9</v>
      </c>
      <c r="BC595">
        <f t="shared" si="135"/>
        <v>0</v>
      </c>
    </row>
    <row r="596" spans="1:55" hidden="1" x14ac:dyDescent="0.35">
      <c r="A596" t="s">
        <v>469</v>
      </c>
      <c r="B596" s="10" t="s">
        <v>470</v>
      </c>
      <c r="C596" t="s">
        <v>2227</v>
      </c>
      <c r="D596" t="s">
        <v>501</v>
      </c>
      <c r="E596">
        <v>894</v>
      </c>
      <c r="F596" t="s">
        <v>502</v>
      </c>
      <c r="G596">
        <v>14782</v>
      </c>
      <c r="H596">
        <v>894</v>
      </c>
      <c r="I596">
        <v>25</v>
      </c>
      <c r="J596" t="s">
        <v>51</v>
      </c>
      <c r="K596" t="s">
        <v>51</v>
      </c>
      <c r="L596" t="s">
        <v>51</v>
      </c>
      <c r="M596" t="s">
        <v>51</v>
      </c>
      <c r="N596" t="s">
        <v>51</v>
      </c>
      <c r="O596" t="s">
        <v>51</v>
      </c>
      <c r="P596" t="s">
        <v>51</v>
      </c>
      <c r="Q596" t="s">
        <v>51</v>
      </c>
      <c r="R596" t="s">
        <v>51</v>
      </c>
      <c r="S596" t="s">
        <v>51</v>
      </c>
      <c r="T596" t="s">
        <v>51</v>
      </c>
      <c r="U596" t="s">
        <v>51</v>
      </c>
      <c r="V596" t="s">
        <v>51</v>
      </c>
      <c r="W596" t="s">
        <v>51</v>
      </c>
      <c r="X596" t="s">
        <v>51</v>
      </c>
      <c r="Y596" t="s">
        <v>51</v>
      </c>
      <c r="Z596" t="s">
        <v>51</v>
      </c>
      <c r="AA596" t="s">
        <v>51</v>
      </c>
      <c r="AB596" t="s">
        <v>51</v>
      </c>
      <c r="AC596" t="s">
        <v>51</v>
      </c>
      <c r="AD596" t="s">
        <v>51</v>
      </c>
      <c r="AE596" t="s">
        <v>51</v>
      </c>
      <c r="AF596" t="s">
        <v>51</v>
      </c>
      <c r="AG596" t="s">
        <v>51</v>
      </c>
      <c r="AH596" t="s">
        <v>51</v>
      </c>
      <c r="AI596" t="s">
        <v>51</v>
      </c>
      <c r="AJ596" t="s">
        <v>51</v>
      </c>
      <c r="AK596" t="s">
        <v>51</v>
      </c>
      <c r="AL596" t="s">
        <v>51</v>
      </c>
      <c r="AM596" t="s">
        <v>51</v>
      </c>
      <c r="AN596" t="s">
        <v>51</v>
      </c>
      <c r="AO596" t="s">
        <v>51</v>
      </c>
      <c r="AP596" t="s">
        <v>51</v>
      </c>
      <c r="AQ596" t="s">
        <v>51</v>
      </c>
      <c r="AR596" t="s">
        <v>51</v>
      </c>
      <c r="AS596">
        <f t="shared" si="125"/>
        <v>4</v>
      </c>
      <c r="AT596">
        <f t="shared" si="126"/>
        <v>4</v>
      </c>
      <c r="AU596">
        <f t="shared" si="127"/>
        <v>4</v>
      </c>
      <c r="AV596">
        <f t="shared" si="128"/>
        <v>4</v>
      </c>
      <c r="AW596">
        <f t="shared" si="129"/>
        <v>4</v>
      </c>
      <c r="AX596">
        <f t="shared" si="130"/>
        <v>4</v>
      </c>
      <c r="AY596">
        <f t="shared" si="131"/>
        <v>4</v>
      </c>
      <c r="AZ596">
        <f t="shared" si="132"/>
        <v>4</v>
      </c>
      <c r="BA596">
        <f t="shared" si="133"/>
        <v>4</v>
      </c>
      <c r="BB596">
        <f t="shared" si="134"/>
        <v>9</v>
      </c>
      <c r="BC596">
        <f t="shared" si="135"/>
        <v>0</v>
      </c>
    </row>
    <row r="597" spans="1:55" hidden="1" x14ac:dyDescent="0.35">
      <c r="A597" t="s">
        <v>466</v>
      </c>
      <c r="B597" s="10" t="s">
        <v>467</v>
      </c>
      <c r="C597" t="s">
        <v>2228</v>
      </c>
      <c r="D597" t="s">
        <v>501</v>
      </c>
      <c r="E597">
        <v>704</v>
      </c>
      <c r="F597" t="s">
        <v>502</v>
      </c>
      <c r="G597">
        <v>14783</v>
      </c>
      <c r="H597">
        <v>704</v>
      </c>
      <c r="I597">
        <v>25</v>
      </c>
      <c r="J597" t="s">
        <v>51</v>
      </c>
      <c r="K597" t="s">
        <v>51</v>
      </c>
      <c r="L597" t="s">
        <v>51</v>
      </c>
      <c r="M597" t="s">
        <v>51</v>
      </c>
      <c r="N597" t="s">
        <v>51</v>
      </c>
      <c r="O597" t="s">
        <v>51</v>
      </c>
      <c r="P597" t="s">
        <v>51</v>
      </c>
      <c r="Q597" t="s">
        <v>51</v>
      </c>
      <c r="R597" t="s">
        <v>51</v>
      </c>
      <c r="S597" t="s">
        <v>51</v>
      </c>
      <c r="T597" t="s">
        <v>51</v>
      </c>
      <c r="U597" t="s">
        <v>51</v>
      </c>
      <c r="V597" t="s">
        <v>51</v>
      </c>
      <c r="W597" t="s">
        <v>51</v>
      </c>
      <c r="X597" t="s">
        <v>51</v>
      </c>
      <c r="Y597" t="s">
        <v>51</v>
      </c>
      <c r="Z597" t="s">
        <v>51</v>
      </c>
      <c r="AA597" t="s">
        <v>51</v>
      </c>
      <c r="AB597" t="s">
        <v>51</v>
      </c>
      <c r="AC597" t="s">
        <v>51</v>
      </c>
      <c r="AD597" t="s">
        <v>51</v>
      </c>
      <c r="AE597" t="s">
        <v>51</v>
      </c>
      <c r="AF597" t="s">
        <v>51</v>
      </c>
      <c r="AG597" t="s">
        <v>51</v>
      </c>
      <c r="AH597" t="s">
        <v>51</v>
      </c>
      <c r="AI597" t="s">
        <v>51</v>
      </c>
      <c r="AJ597" t="s">
        <v>51</v>
      </c>
      <c r="AK597" t="s">
        <v>51</v>
      </c>
      <c r="AL597" t="s">
        <v>51</v>
      </c>
      <c r="AM597" t="s">
        <v>51</v>
      </c>
      <c r="AN597" t="s">
        <v>51</v>
      </c>
      <c r="AO597" t="s">
        <v>51</v>
      </c>
      <c r="AP597" t="s">
        <v>51</v>
      </c>
      <c r="AQ597" t="s">
        <v>51</v>
      </c>
      <c r="AR597" t="s">
        <v>51</v>
      </c>
      <c r="AS597">
        <f t="shared" si="125"/>
        <v>4</v>
      </c>
      <c r="AT597">
        <f t="shared" si="126"/>
        <v>4</v>
      </c>
      <c r="AU597">
        <f t="shared" si="127"/>
        <v>4</v>
      </c>
      <c r="AV597">
        <f t="shared" si="128"/>
        <v>4</v>
      </c>
      <c r="AW597">
        <f t="shared" si="129"/>
        <v>4</v>
      </c>
      <c r="AX597">
        <f t="shared" si="130"/>
        <v>4</v>
      </c>
      <c r="AY597">
        <f t="shared" si="131"/>
        <v>4</v>
      </c>
      <c r="AZ597">
        <f t="shared" si="132"/>
        <v>4</v>
      </c>
      <c r="BA597">
        <f t="shared" si="133"/>
        <v>4</v>
      </c>
      <c r="BB597">
        <f t="shared" si="134"/>
        <v>9</v>
      </c>
      <c r="BC597">
        <f t="shared" si="135"/>
        <v>0</v>
      </c>
    </row>
    <row r="598" spans="1:55" hidden="1" x14ac:dyDescent="0.35">
      <c r="A598" t="s">
        <v>466</v>
      </c>
      <c r="B598" s="10" t="s">
        <v>467</v>
      </c>
      <c r="C598" t="s">
        <v>2229</v>
      </c>
      <c r="D598" t="s">
        <v>501</v>
      </c>
      <c r="E598">
        <v>763</v>
      </c>
      <c r="F598" t="s">
        <v>502</v>
      </c>
      <c r="G598">
        <v>14784</v>
      </c>
      <c r="H598">
        <v>763</v>
      </c>
      <c r="I598">
        <v>25</v>
      </c>
      <c r="J598" t="s">
        <v>51</v>
      </c>
      <c r="K598" t="s">
        <v>51</v>
      </c>
      <c r="L598" t="s">
        <v>51</v>
      </c>
      <c r="M598" t="s">
        <v>51</v>
      </c>
      <c r="N598" t="s">
        <v>51</v>
      </c>
      <c r="O598" t="s">
        <v>51</v>
      </c>
      <c r="P598" t="s">
        <v>51</v>
      </c>
      <c r="Q598" t="s">
        <v>51</v>
      </c>
      <c r="R598" t="s">
        <v>51</v>
      </c>
      <c r="S598" t="s">
        <v>51</v>
      </c>
      <c r="T598" t="s">
        <v>51</v>
      </c>
      <c r="U598" t="s">
        <v>51</v>
      </c>
      <c r="V598" t="s">
        <v>51</v>
      </c>
      <c r="W598" t="s">
        <v>51</v>
      </c>
      <c r="X598" t="s">
        <v>51</v>
      </c>
      <c r="Y598" t="s">
        <v>51</v>
      </c>
      <c r="Z598" t="s">
        <v>51</v>
      </c>
      <c r="AA598" t="s">
        <v>51</v>
      </c>
      <c r="AB598" t="s">
        <v>51</v>
      </c>
      <c r="AC598" t="s">
        <v>51</v>
      </c>
      <c r="AD598" t="s">
        <v>51</v>
      </c>
      <c r="AE598" t="s">
        <v>51</v>
      </c>
      <c r="AF598" t="s">
        <v>51</v>
      </c>
      <c r="AG598" t="s">
        <v>51</v>
      </c>
      <c r="AH598" t="s">
        <v>51</v>
      </c>
      <c r="AI598" t="s">
        <v>51</v>
      </c>
      <c r="AJ598" t="s">
        <v>51</v>
      </c>
      <c r="AK598" t="s">
        <v>51</v>
      </c>
      <c r="AL598" t="s">
        <v>51</v>
      </c>
      <c r="AM598" t="s">
        <v>51</v>
      </c>
      <c r="AN598" t="s">
        <v>51</v>
      </c>
      <c r="AO598" t="s">
        <v>51</v>
      </c>
      <c r="AP598" t="s">
        <v>51</v>
      </c>
      <c r="AQ598" t="s">
        <v>51</v>
      </c>
      <c r="AR598" t="s">
        <v>51</v>
      </c>
      <c r="AS598">
        <f t="shared" si="125"/>
        <v>4</v>
      </c>
      <c r="AT598">
        <f t="shared" si="126"/>
        <v>4</v>
      </c>
      <c r="AU598">
        <f t="shared" si="127"/>
        <v>4</v>
      </c>
      <c r="AV598">
        <f t="shared" si="128"/>
        <v>4</v>
      </c>
      <c r="AW598">
        <f t="shared" si="129"/>
        <v>4</v>
      </c>
      <c r="AX598">
        <f t="shared" si="130"/>
        <v>4</v>
      </c>
      <c r="AY598">
        <f t="shared" si="131"/>
        <v>4</v>
      </c>
      <c r="AZ598">
        <f t="shared" si="132"/>
        <v>4</v>
      </c>
      <c r="BA598">
        <f t="shared" si="133"/>
        <v>4</v>
      </c>
      <c r="BB598">
        <f t="shared" si="134"/>
        <v>9</v>
      </c>
      <c r="BC598">
        <f t="shared" si="135"/>
        <v>0</v>
      </c>
    </row>
    <row r="599" spans="1:55" hidden="1" x14ac:dyDescent="0.35">
      <c r="A599" t="s">
        <v>2230</v>
      </c>
      <c r="B599" s="10" t="s">
        <v>2231</v>
      </c>
      <c r="C599" t="s">
        <v>2232</v>
      </c>
      <c r="D599" t="s">
        <v>49</v>
      </c>
      <c r="E599">
        <v>70</v>
      </c>
      <c r="F599" t="s">
        <v>50</v>
      </c>
      <c r="G599">
        <v>14785</v>
      </c>
      <c r="H599">
        <v>70</v>
      </c>
      <c r="I599">
        <v>25</v>
      </c>
      <c r="J599" t="s">
        <v>51</v>
      </c>
      <c r="K599" t="s">
        <v>51</v>
      </c>
      <c r="L599" t="s">
        <v>51</v>
      </c>
      <c r="M599" t="s">
        <v>51</v>
      </c>
      <c r="N599" t="s">
        <v>51</v>
      </c>
      <c r="O599" t="s">
        <v>51</v>
      </c>
      <c r="P599" t="s">
        <v>51</v>
      </c>
      <c r="Q599" t="s">
        <v>51</v>
      </c>
      <c r="R599" t="s">
        <v>51</v>
      </c>
      <c r="S599" t="s">
        <v>51</v>
      </c>
      <c r="T599" t="s">
        <v>51</v>
      </c>
      <c r="U599" t="s">
        <v>51</v>
      </c>
      <c r="V599" t="s">
        <v>51</v>
      </c>
      <c r="W599" t="s">
        <v>51</v>
      </c>
      <c r="X599" t="s">
        <v>51</v>
      </c>
      <c r="Y599" t="s">
        <v>51</v>
      </c>
      <c r="Z599" t="s">
        <v>51</v>
      </c>
      <c r="AA599" t="s">
        <v>51</v>
      </c>
      <c r="AB599" t="s">
        <v>51</v>
      </c>
      <c r="AC599" t="s">
        <v>51</v>
      </c>
      <c r="AD599" t="s">
        <v>51</v>
      </c>
      <c r="AE599" t="s">
        <v>51</v>
      </c>
      <c r="AF599" t="s">
        <v>51</v>
      </c>
      <c r="AG599" t="s">
        <v>51</v>
      </c>
      <c r="AH599" t="s">
        <v>51</v>
      </c>
      <c r="AI599" t="s">
        <v>51</v>
      </c>
      <c r="AJ599" t="s">
        <v>51</v>
      </c>
      <c r="AK599" t="s">
        <v>51</v>
      </c>
      <c r="AL599" t="s">
        <v>51</v>
      </c>
      <c r="AM599" t="s">
        <v>51</v>
      </c>
      <c r="AN599" t="s">
        <v>51</v>
      </c>
      <c r="AO599" t="s">
        <v>51</v>
      </c>
      <c r="AP599" t="s">
        <v>51</v>
      </c>
      <c r="AQ599" t="s">
        <v>51</v>
      </c>
      <c r="AR599" t="s">
        <v>51</v>
      </c>
      <c r="AS599">
        <f t="shared" si="125"/>
        <v>4</v>
      </c>
      <c r="AT599">
        <f t="shared" si="126"/>
        <v>4</v>
      </c>
      <c r="AU599">
        <f t="shared" si="127"/>
        <v>4</v>
      </c>
      <c r="AV599">
        <f t="shared" si="128"/>
        <v>4</v>
      </c>
      <c r="AW599">
        <f t="shared" si="129"/>
        <v>4</v>
      </c>
      <c r="AX599">
        <f t="shared" si="130"/>
        <v>4</v>
      </c>
      <c r="AY599">
        <f t="shared" si="131"/>
        <v>4</v>
      </c>
      <c r="AZ599">
        <f t="shared" si="132"/>
        <v>4</v>
      </c>
      <c r="BA599">
        <f t="shared" si="133"/>
        <v>4</v>
      </c>
      <c r="BB599">
        <f t="shared" si="134"/>
        <v>9</v>
      </c>
      <c r="BC599">
        <f t="shared" si="135"/>
        <v>0</v>
      </c>
    </row>
    <row r="600" spans="1:55" hidden="1" x14ac:dyDescent="0.35">
      <c r="A600" t="s">
        <v>1182</v>
      </c>
      <c r="B600" s="10" t="s">
        <v>1183</v>
      </c>
      <c r="C600" t="s">
        <v>2233</v>
      </c>
      <c r="D600" t="s">
        <v>49</v>
      </c>
      <c r="E600">
        <v>86</v>
      </c>
      <c r="F600" t="s">
        <v>50</v>
      </c>
      <c r="G600">
        <v>14786</v>
      </c>
      <c r="H600">
        <v>86</v>
      </c>
      <c r="I600">
        <v>25</v>
      </c>
      <c r="J600" t="s">
        <v>51</v>
      </c>
      <c r="K600" t="s">
        <v>51</v>
      </c>
      <c r="L600" t="s">
        <v>51</v>
      </c>
      <c r="M600" t="s">
        <v>51</v>
      </c>
      <c r="N600" t="s">
        <v>51</v>
      </c>
      <c r="O600" t="s">
        <v>51</v>
      </c>
      <c r="P600" t="s">
        <v>51</v>
      </c>
      <c r="Q600" t="s">
        <v>51</v>
      </c>
      <c r="R600" t="s">
        <v>51</v>
      </c>
      <c r="S600" t="s">
        <v>51</v>
      </c>
      <c r="T600" t="s">
        <v>51</v>
      </c>
      <c r="U600" t="s">
        <v>51</v>
      </c>
      <c r="V600" t="s">
        <v>51</v>
      </c>
      <c r="W600" t="s">
        <v>51</v>
      </c>
      <c r="X600" t="s">
        <v>51</v>
      </c>
      <c r="Y600" t="s">
        <v>51</v>
      </c>
      <c r="Z600" t="s">
        <v>51</v>
      </c>
      <c r="AA600" t="s">
        <v>51</v>
      </c>
      <c r="AB600" t="s">
        <v>51</v>
      </c>
      <c r="AC600" t="s">
        <v>51</v>
      </c>
      <c r="AD600" t="s">
        <v>51</v>
      </c>
      <c r="AE600" t="s">
        <v>51</v>
      </c>
      <c r="AF600" t="s">
        <v>51</v>
      </c>
      <c r="AG600" t="s">
        <v>51</v>
      </c>
      <c r="AH600" t="s">
        <v>51</v>
      </c>
      <c r="AI600" t="s">
        <v>51</v>
      </c>
      <c r="AJ600" t="s">
        <v>51</v>
      </c>
      <c r="AK600" t="s">
        <v>51</v>
      </c>
      <c r="AL600" t="s">
        <v>51</v>
      </c>
      <c r="AM600" t="s">
        <v>51</v>
      </c>
      <c r="AN600" t="s">
        <v>51</v>
      </c>
      <c r="AO600" t="s">
        <v>51</v>
      </c>
      <c r="AP600" t="s">
        <v>51</v>
      </c>
      <c r="AQ600" t="s">
        <v>51</v>
      </c>
      <c r="AR600" t="s">
        <v>51</v>
      </c>
      <c r="AS600">
        <f t="shared" si="125"/>
        <v>4</v>
      </c>
      <c r="AT600">
        <f t="shared" si="126"/>
        <v>4</v>
      </c>
      <c r="AU600">
        <f t="shared" si="127"/>
        <v>4</v>
      </c>
      <c r="AV600">
        <f t="shared" si="128"/>
        <v>4</v>
      </c>
      <c r="AW600">
        <f t="shared" si="129"/>
        <v>4</v>
      </c>
      <c r="AX600">
        <f t="shared" si="130"/>
        <v>4</v>
      </c>
      <c r="AY600">
        <f t="shared" si="131"/>
        <v>4</v>
      </c>
      <c r="AZ600">
        <f t="shared" si="132"/>
        <v>4</v>
      </c>
      <c r="BA600">
        <f t="shared" si="133"/>
        <v>4</v>
      </c>
      <c r="BB600">
        <f t="shared" si="134"/>
        <v>9</v>
      </c>
      <c r="BC600">
        <f t="shared" si="135"/>
        <v>0</v>
      </c>
    </row>
    <row r="601" spans="1:55" hidden="1" x14ac:dyDescent="0.35">
      <c r="A601" t="s">
        <v>2230</v>
      </c>
      <c r="B601" s="10" t="s">
        <v>2231</v>
      </c>
      <c r="C601" t="s">
        <v>2234</v>
      </c>
      <c r="D601" t="s">
        <v>85</v>
      </c>
      <c r="E601">
        <v>262</v>
      </c>
      <c r="F601" t="s">
        <v>86</v>
      </c>
      <c r="G601">
        <v>14787</v>
      </c>
      <c r="H601">
        <v>262</v>
      </c>
      <c r="I601">
        <v>25</v>
      </c>
      <c r="J601" t="s">
        <v>51</v>
      </c>
      <c r="K601" t="s">
        <v>51</v>
      </c>
      <c r="L601" t="s">
        <v>51</v>
      </c>
      <c r="M601" t="s">
        <v>51</v>
      </c>
      <c r="N601" t="s">
        <v>51</v>
      </c>
      <c r="O601" t="s">
        <v>51</v>
      </c>
      <c r="P601" t="s">
        <v>51</v>
      </c>
      <c r="Q601" t="s">
        <v>51</v>
      </c>
      <c r="R601" t="s">
        <v>51</v>
      </c>
      <c r="S601" t="s">
        <v>51</v>
      </c>
      <c r="T601" t="s">
        <v>51</v>
      </c>
      <c r="U601" t="s">
        <v>51</v>
      </c>
      <c r="V601" t="s">
        <v>51</v>
      </c>
      <c r="W601" t="s">
        <v>51</v>
      </c>
      <c r="X601" t="s">
        <v>51</v>
      </c>
      <c r="Y601" t="s">
        <v>51</v>
      </c>
      <c r="Z601" t="s">
        <v>51</v>
      </c>
      <c r="AA601" t="s">
        <v>51</v>
      </c>
      <c r="AB601" t="s">
        <v>51</v>
      </c>
      <c r="AC601" t="s">
        <v>51</v>
      </c>
      <c r="AD601" t="s">
        <v>51</v>
      </c>
      <c r="AE601" t="s">
        <v>51</v>
      </c>
      <c r="AF601" t="s">
        <v>51</v>
      </c>
      <c r="AG601" t="s">
        <v>51</v>
      </c>
      <c r="AH601" t="s">
        <v>51</v>
      </c>
      <c r="AI601" t="s">
        <v>51</v>
      </c>
      <c r="AJ601" t="s">
        <v>51</v>
      </c>
      <c r="AK601" t="s">
        <v>51</v>
      </c>
      <c r="AL601" t="s">
        <v>51</v>
      </c>
      <c r="AM601" t="s">
        <v>51</v>
      </c>
      <c r="AN601" t="s">
        <v>51</v>
      </c>
      <c r="AO601" t="s">
        <v>51</v>
      </c>
      <c r="AP601" t="s">
        <v>51</v>
      </c>
      <c r="AQ601" t="s">
        <v>51</v>
      </c>
      <c r="AR601" t="s">
        <v>51</v>
      </c>
      <c r="AS601">
        <f t="shared" si="125"/>
        <v>4</v>
      </c>
      <c r="AT601">
        <f t="shared" si="126"/>
        <v>4</v>
      </c>
      <c r="AU601">
        <f t="shared" si="127"/>
        <v>4</v>
      </c>
      <c r="AV601">
        <f t="shared" si="128"/>
        <v>4</v>
      </c>
      <c r="AW601">
        <f t="shared" si="129"/>
        <v>4</v>
      </c>
      <c r="AX601">
        <f t="shared" si="130"/>
        <v>4</v>
      </c>
      <c r="AY601">
        <f t="shared" si="131"/>
        <v>4</v>
      </c>
      <c r="AZ601">
        <f t="shared" si="132"/>
        <v>4</v>
      </c>
      <c r="BA601">
        <f t="shared" si="133"/>
        <v>4</v>
      </c>
      <c r="BB601">
        <f t="shared" si="134"/>
        <v>9</v>
      </c>
      <c r="BC601">
        <f t="shared" si="135"/>
        <v>0</v>
      </c>
    </row>
    <row r="602" spans="1:55" hidden="1" x14ac:dyDescent="0.35">
      <c r="A602" t="s">
        <v>548</v>
      </c>
      <c r="B602" s="10" t="s">
        <v>549</v>
      </c>
      <c r="C602" t="s">
        <v>2235</v>
      </c>
      <c r="D602" t="s">
        <v>501</v>
      </c>
      <c r="E602">
        <v>465</v>
      </c>
      <c r="F602" t="s">
        <v>90</v>
      </c>
      <c r="G602">
        <v>14788</v>
      </c>
      <c r="H602">
        <v>465</v>
      </c>
      <c r="I602">
        <v>25</v>
      </c>
      <c r="J602" t="s">
        <v>51</v>
      </c>
      <c r="K602" t="s">
        <v>51</v>
      </c>
      <c r="L602" t="s">
        <v>51</v>
      </c>
      <c r="M602" t="s">
        <v>51</v>
      </c>
      <c r="N602" t="s">
        <v>51</v>
      </c>
      <c r="O602" t="s">
        <v>51</v>
      </c>
      <c r="P602" t="s">
        <v>51</v>
      </c>
      <c r="Q602" t="s">
        <v>51</v>
      </c>
      <c r="R602" t="s">
        <v>51</v>
      </c>
      <c r="S602" t="s">
        <v>51</v>
      </c>
      <c r="T602" t="s">
        <v>51</v>
      </c>
      <c r="U602" t="s">
        <v>51</v>
      </c>
      <c r="V602" t="s">
        <v>51</v>
      </c>
      <c r="W602" t="s">
        <v>51</v>
      </c>
      <c r="X602" t="s">
        <v>51</v>
      </c>
      <c r="Y602" t="s">
        <v>51</v>
      </c>
      <c r="Z602" t="s">
        <v>51</v>
      </c>
      <c r="AA602" t="s">
        <v>51</v>
      </c>
      <c r="AB602" t="s">
        <v>51</v>
      </c>
      <c r="AC602" t="s">
        <v>51</v>
      </c>
      <c r="AD602" t="s">
        <v>51</v>
      </c>
      <c r="AE602" t="s">
        <v>51</v>
      </c>
      <c r="AF602" t="s">
        <v>51</v>
      </c>
      <c r="AG602" t="s">
        <v>51</v>
      </c>
      <c r="AH602" t="s">
        <v>51</v>
      </c>
      <c r="AI602" t="s">
        <v>51</v>
      </c>
      <c r="AJ602" t="s">
        <v>51</v>
      </c>
      <c r="AK602" t="s">
        <v>51</v>
      </c>
      <c r="AL602" t="s">
        <v>51</v>
      </c>
      <c r="AM602" t="s">
        <v>51</v>
      </c>
      <c r="AN602" t="s">
        <v>51</v>
      </c>
      <c r="AO602" t="s">
        <v>51</v>
      </c>
      <c r="AP602">
        <v>12</v>
      </c>
      <c r="AQ602" t="s">
        <v>51</v>
      </c>
      <c r="AR602" t="s">
        <v>51</v>
      </c>
      <c r="AS602">
        <f t="shared" si="125"/>
        <v>4</v>
      </c>
      <c r="AT602">
        <f t="shared" si="126"/>
        <v>4</v>
      </c>
      <c r="AU602">
        <f t="shared" si="127"/>
        <v>4</v>
      </c>
      <c r="AV602">
        <f t="shared" si="128"/>
        <v>4</v>
      </c>
      <c r="AW602">
        <f t="shared" si="129"/>
        <v>4</v>
      </c>
      <c r="AX602">
        <f t="shared" si="130"/>
        <v>4</v>
      </c>
      <c r="AY602">
        <f t="shared" si="131"/>
        <v>4</v>
      </c>
      <c r="AZ602">
        <f t="shared" si="132"/>
        <v>4</v>
      </c>
      <c r="BA602">
        <f t="shared" si="133"/>
        <v>4</v>
      </c>
      <c r="BB602">
        <f t="shared" si="134"/>
        <v>9</v>
      </c>
      <c r="BC602">
        <f t="shared" si="135"/>
        <v>0</v>
      </c>
    </row>
    <row r="603" spans="1:55" hidden="1" x14ac:dyDescent="0.35">
      <c r="A603" t="s">
        <v>597</v>
      </c>
      <c r="B603" s="10" t="s">
        <v>598</v>
      </c>
      <c r="C603" t="s">
        <v>2236</v>
      </c>
      <c r="D603" t="s">
        <v>501</v>
      </c>
      <c r="E603">
        <v>1050</v>
      </c>
      <c r="F603" t="s">
        <v>502</v>
      </c>
      <c r="G603">
        <v>14789</v>
      </c>
      <c r="H603">
        <v>1050</v>
      </c>
      <c r="I603">
        <v>25</v>
      </c>
      <c r="J603" t="s">
        <v>51</v>
      </c>
      <c r="K603" t="s">
        <v>51</v>
      </c>
      <c r="L603" t="s">
        <v>51</v>
      </c>
      <c r="M603" t="s">
        <v>51</v>
      </c>
      <c r="N603" t="s">
        <v>51</v>
      </c>
      <c r="O603" t="s">
        <v>51</v>
      </c>
      <c r="P603" t="s">
        <v>51</v>
      </c>
      <c r="Q603" t="s">
        <v>51</v>
      </c>
      <c r="R603" t="s">
        <v>51</v>
      </c>
      <c r="S603" t="s">
        <v>51</v>
      </c>
      <c r="T603" t="s">
        <v>51</v>
      </c>
      <c r="U603" t="s">
        <v>51</v>
      </c>
      <c r="V603" t="s">
        <v>51</v>
      </c>
      <c r="W603" t="s">
        <v>51</v>
      </c>
      <c r="X603" t="s">
        <v>51</v>
      </c>
      <c r="Y603" t="s">
        <v>51</v>
      </c>
      <c r="Z603" t="s">
        <v>51</v>
      </c>
      <c r="AA603" t="s">
        <v>51</v>
      </c>
      <c r="AB603" t="s">
        <v>51</v>
      </c>
      <c r="AC603" t="s">
        <v>51</v>
      </c>
      <c r="AD603" t="s">
        <v>51</v>
      </c>
      <c r="AE603" t="s">
        <v>51</v>
      </c>
      <c r="AF603" t="s">
        <v>51</v>
      </c>
      <c r="AG603" t="s">
        <v>51</v>
      </c>
      <c r="AH603" t="s">
        <v>51</v>
      </c>
      <c r="AI603" t="s">
        <v>51</v>
      </c>
      <c r="AJ603" t="s">
        <v>51</v>
      </c>
      <c r="AK603" t="s">
        <v>51</v>
      </c>
      <c r="AL603" t="s">
        <v>51</v>
      </c>
      <c r="AM603" t="s">
        <v>51</v>
      </c>
      <c r="AN603" t="s">
        <v>51</v>
      </c>
      <c r="AO603" t="s">
        <v>51</v>
      </c>
      <c r="AP603" t="s">
        <v>51</v>
      </c>
      <c r="AQ603" t="s">
        <v>51</v>
      </c>
      <c r="AR603" t="s">
        <v>51</v>
      </c>
      <c r="AS603">
        <f t="shared" si="125"/>
        <v>4</v>
      </c>
      <c r="AT603">
        <f t="shared" si="126"/>
        <v>4</v>
      </c>
      <c r="AU603">
        <f t="shared" si="127"/>
        <v>4</v>
      </c>
      <c r="AV603">
        <f t="shared" si="128"/>
        <v>4</v>
      </c>
      <c r="AW603">
        <f t="shared" si="129"/>
        <v>4</v>
      </c>
      <c r="AX603">
        <f t="shared" si="130"/>
        <v>4</v>
      </c>
      <c r="AY603">
        <f t="shared" si="131"/>
        <v>4</v>
      </c>
      <c r="AZ603">
        <f t="shared" si="132"/>
        <v>4</v>
      </c>
      <c r="BA603">
        <f t="shared" si="133"/>
        <v>4</v>
      </c>
      <c r="BB603">
        <f t="shared" si="134"/>
        <v>9</v>
      </c>
      <c r="BC603">
        <f t="shared" si="135"/>
        <v>0</v>
      </c>
    </row>
    <row r="604" spans="1:55" hidden="1" x14ac:dyDescent="0.35">
      <c r="A604" t="s">
        <v>184</v>
      </c>
      <c r="B604" s="10" t="s">
        <v>185</v>
      </c>
      <c r="C604" t="s">
        <v>2237</v>
      </c>
      <c r="D604" t="s">
        <v>501</v>
      </c>
      <c r="E604">
        <v>670</v>
      </c>
      <c r="F604" t="s">
        <v>502</v>
      </c>
      <c r="G604">
        <v>14790</v>
      </c>
      <c r="H604">
        <v>670</v>
      </c>
      <c r="I604">
        <v>25</v>
      </c>
      <c r="J604" t="s">
        <v>51</v>
      </c>
      <c r="K604" t="s">
        <v>51</v>
      </c>
      <c r="L604" t="s">
        <v>51</v>
      </c>
      <c r="M604" t="s">
        <v>51</v>
      </c>
      <c r="N604" t="s">
        <v>51</v>
      </c>
      <c r="O604" t="s">
        <v>51</v>
      </c>
      <c r="P604" t="s">
        <v>51</v>
      </c>
      <c r="Q604" t="s">
        <v>51</v>
      </c>
      <c r="R604" t="s">
        <v>51</v>
      </c>
      <c r="S604" t="s">
        <v>51</v>
      </c>
      <c r="T604" t="s">
        <v>51</v>
      </c>
      <c r="U604" t="s">
        <v>51</v>
      </c>
      <c r="V604" t="s">
        <v>51</v>
      </c>
      <c r="W604" t="s">
        <v>51</v>
      </c>
      <c r="X604" t="s">
        <v>51</v>
      </c>
      <c r="Y604" t="s">
        <v>51</v>
      </c>
      <c r="Z604" t="s">
        <v>51</v>
      </c>
      <c r="AA604" t="s">
        <v>51</v>
      </c>
      <c r="AB604" t="s">
        <v>51</v>
      </c>
      <c r="AC604" t="s">
        <v>51</v>
      </c>
      <c r="AD604" t="s">
        <v>51</v>
      </c>
      <c r="AE604" t="s">
        <v>51</v>
      </c>
      <c r="AF604" t="s">
        <v>51</v>
      </c>
      <c r="AG604" t="s">
        <v>51</v>
      </c>
      <c r="AH604" t="s">
        <v>51</v>
      </c>
      <c r="AI604" t="s">
        <v>51</v>
      </c>
      <c r="AJ604" t="s">
        <v>51</v>
      </c>
      <c r="AK604" t="s">
        <v>51</v>
      </c>
      <c r="AL604" t="s">
        <v>51</v>
      </c>
      <c r="AM604" t="s">
        <v>51</v>
      </c>
      <c r="AN604" t="s">
        <v>51</v>
      </c>
      <c r="AO604" t="s">
        <v>51</v>
      </c>
      <c r="AP604" t="s">
        <v>51</v>
      </c>
      <c r="AQ604" t="s">
        <v>51</v>
      </c>
      <c r="AR604" t="s">
        <v>51</v>
      </c>
      <c r="AS604">
        <f t="shared" si="125"/>
        <v>4</v>
      </c>
      <c r="AT604">
        <f t="shared" si="126"/>
        <v>4</v>
      </c>
      <c r="AU604">
        <f t="shared" si="127"/>
        <v>4</v>
      </c>
      <c r="AV604">
        <f t="shared" si="128"/>
        <v>4</v>
      </c>
      <c r="AW604">
        <f t="shared" si="129"/>
        <v>4</v>
      </c>
      <c r="AX604">
        <f t="shared" si="130"/>
        <v>4</v>
      </c>
      <c r="AY604">
        <f t="shared" si="131"/>
        <v>4</v>
      </c>
      <c r="AZ604">
        <f t="shared" si="132"/>
        <v>4</v>
      </c>
      <c r="BA604">
        <f t="shared" si="133"/>
        <v>4</v>
      </c>
      <c r="BB604">
        <f t="shared" si="134"/>
        <v>9</v>
      </c>
      <c r="BC604">
        <f t="shared" si="135"/>
        <v>0</v>
      </c>
    </row>
    <row r="605" spans="1:55" hidden="1" x14ac:dyDescent="0.35">
      <c r="A605" t="s">
        <v>138</v>
      </c>
      <c r="B605" s="10" t="s">
        <v>139</v>
      </c>
      <c r="C605" t="s">
        <v>2238</v>
      </c>
      <c r="D605" t="s">
        <v>464</v>
      </c>
      <c r="E605">
        <v>486</v>
      </c>
      <c r="F605" t="s">
        <v>86</v>
      </c>
      <c r="G605">
        <v>14791</v>
      </c>
      <c r="H605">
        <v>486</v>
      </c>
      <c r="I605">
        <v>25</v>
      </c>
      <c r="J605" t="s">
        <v>51</v>
      </c>
      <c r="K605" t="s">
        <v>51</v>
      </c>
      <c r="L605" t="s">
        <v>51</v>
      </c>
      <c r="M605" t="s">
        <v>51</v>
      </c>
      <c r="N605" t="s">
        <v>51</v>
      </c>
      <c r="O605" t="s">
        <v>51</v>
      </c>
      <c r="P605" t="s">
        <v>51</v>
      </c>
      <c r="Q605" t="s">
        <v>51</v>
      </c>
      <c r="R605" t="s">
        <v>51</v>
      </c>
      <c r="S605" t="s">
        <v>51</v>
      </c>
      <c r="T605" t="s">
        <v>51</v>
      </c>
      <c r="U605" t="s">
        <v>51</v>
      </c>
      <c r="V605" t="s">
        <v>51</v>
      </c>
      <c r="W605" t="s">
        <v>51</v>
      </c>
      <c r="X605" t="s">
        <v>51</v>
      </c>
      <c r="Y605" t="s">
        <v>51</v>
      </c>
      <c r="Z605" t="s">
        <v>51</v>
      </c>
      <c r="AA605" t="s">
        <v>51</v>
      </c>
      <c r="AB605" t="s">
        <v>51</v>
      </c>
      <c r="AC605" t="s">
        <v>51</v>
      </c>
      <c r="AD605" t="s">
        <v>51</v>
      </c>
      <c r="AE605" t="s">
        <v>51</v>
      </c>
      <c r="AF605" t="s">
        <v>51</v>
      </c>
      <c r="AG605" t="s">
        <v>51</v>
      </c>
      <c r="AH605" t="s">
        <v>51</v>
      </c>
      <c r="AI605" t="s">
        <v>51</v>
      </c>
      <c r="AJ605" t="s">
        <v>51</v>
      </c>
      <c r="AK605" t="s">
        <v>51</v>
      </c>
      <c r="AL605" t="s">
        <v>51</v>
      </c>
      <c r="AM605" t="s">
        <v>51</v>
      </c>
      <c r="AN605" t="s">
        <v>51</v>
      </c>
      <c r="AO605" t="s">
        <v>51</v>
      </c>
      <c r="AP605" t="s">
        <v>51</v>
      </c>
      <c r="AQ605" t="s">
        <v>51</v>
      </c>
      <c r="AR605" t="s">
        <v>51</v>
      </c>
      <c r="AS605">
        <f t="shared" si="125"/>
        <v>4</v>
      </c>
      <c r="AT605">
        <f t="shared" si="126"/>
        <v>4</v>
      </c>
      <c r="AU605">
        <f t="shared" si="127"/>
        <v>4</v>
      </c>
      <c r="AV605">
        <f t="shared" si="128"/>
        <v>4</v>
      </c>
      <c r="AW605">
        <f t="shared" si="129"/>
        <v>4</v>
      </c>
      <c r="AX605">
        <f t="shared" si="130"/>
        <v>4</v>
      </c>
      <c r="AY605">
        <f t="shared" si="131"/>
        <v>4</v>
      </c>
      <c r="AZ605">
        <f t="shared" si="132"/>
        <v>4</v>
      </c>
      <c r="BA605">
        <f t="shared" si="133"/>
        <v>4</v>
      </c>
      <c r="BB605">
        <f t="shared" si="134"/>
        <v>9</v>
      </c>
      <c r="BC605">
        <f t="shared" si="135"/>
        <v>0</v>
      </c>
    </row>
    <row r="606" spans="1:55" hidden="1" x14ac:dyDescent="0.35">
      <c r="A606" t="s">
        <v>518</v>
      </c>
      <c r="B606" s="10" t="s">
        <v>519</v>
      </c>
      <c r="C606" t="s">
        <v>2239</v>
      </c>
      <c r="D606" t="s">
        <v>501</v>
      </c>
      <c r="E606">
        <v>938</v>
      </c>
      <c r="F606" t="s">
        <v>502</v>
      </c>
      <c r="G606">
        <v>14792</v>
      </c>
      <c r="H606">
        <v>938</v>
      </c>
      <c r="I606">
        <v>25</v>
      </c>
      <c r="J606" t="s">
        <v>51</v>
      </c>
      <c r="K606" t="s">
        <v>51</v>
      </c>
      <c r="L606" t="s">
        <v>51</v>
      </c>
      <c r="M606" t="s">
        <v>51</v>
      </c>
      <c r="N606" t="s">
        <v>51</v>
      </c>
      <c r="O606" t="s">
        <v>51</v>
      </c>
      <c r="P606" t="s">
        <v>51</v>
      </c>
      <c r="Q606" t="s">
        <v>51</v>
      </c>
      <c r="R606" t="s">
        <v>51</v>
      </c>
      <c r="S606" t="s">
        <v>51</v>
      </c>
      <c r="T606" t="s">
        <v>51</v>
      </c>
      <c r="U606" t="s">
        <v>51</v>
      </c>
      <c r="V606" t="s">
        <v>51</v>
      </c>
      <c r="W606" t="s">
        <v>51</v>
      </c>
      <c r="X606" t="s">
        <v>51</v>
      </c>
      <c r="Y606" t="s">
        <v>51</v>
      </c>
      <c r="Z606" t="s">
        <v>51</v>
      </c>
      <c r="AA606" t="s">
        <v>51</v>
      </c>
      <c r="AB606" t="s">
        <v>51</v>
      </c>
      <c r="AC606" t="s">
        <v>51</v>
      </c>
      <c r="AD606" t="s">
        <v>51</v>
      </c>
      <c r="AE606" t="s">
        <v>51</v>
      </c>
      <c r="AF606" t="s">
        <v>51</v>
      </c>
      <c r="AG606" t="s">
        <v>51</v>
      </c>
      <c r="AH606" t="s">
        <v>51</v>
      </c>
      <c r="AI606" t="s">
        <v>51</v>
      </c>
      <c r="AJ606" t="s">
        <v>51</v>
      </c>
      <c r="AK606" t="s">
        <v>51</v>
      </c>
      <c r="AL606" t="s">
        <v>51</v>
      </c>
      <c r="AM606" t="s">
        <v>51</v>
      </c>
      <c r="AN606" t="s">
        <v>51</v>
      </c>
      <c r="AO606" t="s">
        <v>51</v>
      </c>
      <c r="AP606" t="s">
        <v>51</v>
      </c>
      <c r="AQ606" t="s">
        <v>51</v>
      </c>
      <c r="AR606" t="s">
        <v>51</v>
      </c>
      <c r="AS606">
        <f t="shared" si="125"/>
        <v>4</v>
      </c>
      <c r="AT606">
        <f t="shared" si="126"/>
        <v>4</v>
      </c>
      <c r="AU606">
        <f t="shared" si="127"/>
        <v>4</v>
      </c>
      <c r="AV606">
        <f t="shared" si="128"/>
        <v>4</v>
      </c>
      <c r="AW606">
        <f t="shared" si="129"/>
        <v>4</v>
      </c>
      <c r="AX606">
        <f t="shared" si="130"/>
        <v>4</v>
      </c>
      <c r="AY606">
        <f t="shared" si="131"/>
        <v>4</v>
      </c>
      <c r="AZ606">
        <f t="shared" si="132"/>
        <v>4</v>
      </c>
      <c r="BA606">
        <f t="shared" si="133"/>
        <v>4</v>
      </c>
      <c r="BB606">
        <f t="shared" si="134"/>
        <v>9</v>
      </c>
      <c r="BC606">
        <f t="shared" si="135"/>
        <v>0</v>
      </c>
    </row>
  </sheetData>
  <autoFilter ref="A1:BF606" xr:uid="{1EC383BD-BED3-495D-A1CE-2FF94A6C3E18}">
    <filterColumn colId="53">
      <filters>
        <filter val="0"/>
        <filter val="1"/>
        <filter val="2"/>
        <filter val="3"/>
        <filter val="4"/>
        <filter val="5"/>
        <filter val="6"/>
        <filter val="7"/>
        <filter val="8"/>
      </filters>
    </filterColumn>
  </autoFilter>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C9C5F-BE9D-4471-BCDB-89921083E16F}">
  <sheetPr filterMode="1"/>
  <dimension ref="A1:I702"/>
  <sheetViews>
    <sheetView workbookViewId="0">
      <selection activeCell="F2" sqref="A1:I702"/>
    </sheetView>
  </sheetViews>
  <sheetFormatPr defaultRowHeight="14.5" x14ac:dyDescent="0.35"/>
  <sheetData>
    <row r="1" spans="1:9" x14ac:dyDescent="0.35">
      <c r="A1" t="s">
        <v>2319</v>
      </c>
      <c r="B1" t="s">
        <v>1</v>
      </c>
      <c r="C1" t="s">
        <v>2320</v>
      </c>
      <c r="D1" t="s">
        <v>2321</v>
      </c>
      <c r="E1" t="s">
        <v>4</v>
      </c>
      <c r="F1" t="s">
        <v>2322</v>
      </c>
      <c r="G1" t="s">
        <v>2322</v>
      </c>
      <c r="H1" t="s">
        <v>2323</v>
      </c>
      <c r="I1" t="s">
        <v>2324</v>
      </c>
    </row>
    <row r="2" spans="1:9" x14ac:dyDescent="0.35">
      <c r="A2" t="s">
        <v>66</v>
      </c>
      <c r="B2">
        <v>3502000</v>
      </c>
      <c r="C2" t="s">
        <v>68</v>
      </c>
      <c r="D2" t="s">
        <v>49</v>
      </c>
      <c r="E2">
        <v>91</v>
      </c>
      <c r="F2" t="s">
        <v>21</v>
      </c>
      <c r="G2" t="s">
        <v>2282</v>
      </c>
      <c r="H2" t="s">
        <v>69</v>
      </c>
      <c r="I2" t="s">
        <v>2325</v>
      </c>
    </row>
    <row r="3" spans="1:9" hidden="1" x14ac:dyDescent="0.35">
      <c r="A3" t="s">
        <v>66</v>
      </c>
      <c r="B3">
        <v>3502000</v>
      </c>
      <c r="C3" t="s">
        <v>68</v>
      </c>
      <c r="D3" t="s">
        <v>49</v>
      </c>
      <c r="E3">
        <v>91</v>
      </c>
      <c r="F3" t="s">
        <v>22</v>
      </c>
      <c r="G3" t="s">
        <v>2276</v>
      </c>
      <c r="H3" t="s">
        <v>70</v>
      </c>
    </row>
    <row r="4" spans="1:9" hidden="1" x14ac:dyDescent="0.35">
      <c r="A4" t="s">
        <v>66</v>
      </c>
      <c r="B4">
        <v>3502000</v>
      </c>
      <c r="C4" t="s">
        <v>68</v>
      </c>
      <c r="D4" t="s">
        <v>49</v>
      </c>
      <c r="E4">
        <v>91</v>
      </c>
      <c r="F4" t="s">
        <v>23</v>
      </c>
      <c r="G4" t="s">
        <v>2326</v>
      </c>
      <c r="H4" t="s">
        <v>71</v>
      </c>
    </row>
    <row r="5" spans="1:9" hidden="1" x14ac:dyDescent="0.35">
      <c r="A5" t="s">
        <v>66</v>
      </c>
      <c r="B5">
        <v>3502000</v>
      </c>
      <c r="C5" t="s">
        <v>68</v>
      </c>
      <c r="D5" t="s">
        <v>49</v>
      </c>
      <c r="E5">
        <v>91</v>
      </c>
      <c r="F5" t="s">
        <v>24</v>
      </c>
      <c r="G5" t="s">
        <v>2327</v>
      </c>
      <c r="H5" t="s">
        <v>72</v>
      </c>
    </row>
    <row r="6" spans="1:9" hidden="1" x14ac:dyDescent="0.35">
      <c r="A6" t="s">
        <v>66</v>
      </c>
      <c r="B6">
        <v>3502000</v>
      </c>
      <c r="C6" t="s">
        <v>68</v>
      </c>
      <c r="D6" t="s">
        <v>49</v>
      </c>
      <c r="E6">
        <v>91</v>
      </c>
      <c r="F6" t="s">
        <v>25</v>
      </c>
      <c r="G6" t="s">
        <v>2278</v>
      </c>
      <c r="H6" t="s">
        <v>73</v>
      </c>
    </row>
    <row r="7" spans="1:9" hidden="1" x14ac:dyDescent="0.35">
      <c r="A7" t="s">
        <v>66</v>
      </c>
      <c r="B7">
        <v>3502000</v>
      </c>
      <c r="C7" t="s">
        <v>68</v>
      </c>
      <c r="D7" t="s">
        <v>49</v>
      </c>
      <c r="E7">
        <v>91</v>
      </c>
      <c r="F7" t="s">
        <v>26</v>
      </c>
      <c r="G7" t="s">
        <v>2281</v>
      </c>
      <c r="H7" t="s">
        <v>74</v>
      </c>
    </row>
    <row r="8" spans="1:9" hidden="1" x14ac:dyDescent="0.35">
      <c r="A8" t="s">
        <v>66</v>
      </c>
      <c r="B8">
        <v>3502000</v>
      </c>
      <c r="C8" t="s">
        <v>68</v>
      </c>
      <c r="D8" t="s">
        <v>49</v>
      </c>
      <c r="E8">
        <v>91</v>
      </c>
      <c r="F8" t="s">
        <v>27</v>
      </c>
      <c r="G8" t="s">
        <v>2328</v>
      </c>
      <c r="H8" t="s">
        <v>75</v>
      </c>
    </row>
    <row r="9" spans="1:9" hidden="1" x14ac:dyDescent="0.35">
      <c r="A9" t="s">
        <v>66</v>
      </c>
      <c r="B9">
        <v>3502000</v>
      </c>
      <c r="C9" t="s">
        <v>68</v>
      </c>
      <c r="D9" t="s">
        <v>49</v>
      </c>
      <c r="E9">
        <v>91</v>
      </c>
      <c r="F9" t="s">
        <v>28</v>
      </c>
      <c r="G9" t="s">
        <v>2275</v>
      </c>
      <c r="H9" t="s">
        <v>76</v>
      </c>
    </row>
    <row r="10" spans="1:9" hidden="1" x14ac:dyDescent="0.35">
      <c r="A10" t="s">
        <v>66</v>
      </c>
      <c r="B10">
        <v>3502000</v>
      </c>
      <c r="C10" t="s">
        <v>68</v>
      </c>
      <c r="D10" t="s">
        <v>49</v>
      </c>
      <c r="E10">
        <v>91</v>
      </c>
      <c r="F10" t="s">
        <v>30</v>
      </c>
      <c r="G10" t="s">
        <v>2329</v>
      </c>
      <c r="H10" t="s">
        <v>77</v>
      </c>
    </row>
    <row r="11" spans="1:9" hidden="1" x14ac:dyDescent="0.35">
      <c r="A11" t="s">
        <v>357</v>
      </c>
      <c r="B11">
        <v>203000</v>
      </c>
      <c r="C11" t="s">
        <v>359</v>
      </c>
      <c r="D11" t="s">
        <v>49</v>
      </c>
      <c r="E11">
        <v>344</v>
      </c>
      <c r="F11" t="s">
        <v>22</v>
      </c>
      <c r="G11" t="s">
        <v>2276</v>
      </c>
      <c r="H11" t="s">
        <v>360</v>
      </c>
    </row>
    <row r="12" spans="1:9" hidden="1" x14ac:dyDescent="0.35">
      <c r="A12" t="s">
        <v>357</v>
      </c>
      <c r="B12">
        <v>203000</v>
      </c>
      <c r="C12" t="s">
        <v>359</v>
      </c>
      <c r="D12" t="s">
        <v>49</v>
      </c>
      <c r="E12">
        <v>344</v>
      </c>
      <c r="F12" t="s">
        <v>24</v>
      </c>
      <c r="G12" t="s">
        <v>2327</v>
      </c>
      <c r="H12" t="s">
        <v>361</v>
      </c>
    </row>
    <row r="13" spans="1:9" hidden="1" x14ac:dyDescent="0.35">
      <c r="A13" t="s">
        <v>357</v>
      </c>
      <c r="B13">
        <v>203000</v>
      </c>
      <c r="C13" t="s">
        <v>359</v>
      </c>
      <c r="D13" t="s">
        <v>49</v>
      </c>
      <c r="E13">
        <v>344</v>
      </c>
      <c r="F13" t="s">
        <v>25</v>
      </c>
      <c r="G13" t="s">
        <v>2278</v>
      </c>
      <c r="H13" t="s">
        <v>362</v>
      </c>
    </row>
    <row r="14" spans="1:9" x14ac:dyDescent="0.35">
      <c r="A14" t="s">
        <v>1495</v>
      </c>
      <c r="B14">
        <v>4804000</v>
      </c>
      <c r="C14" t="s">
        <v>1497</v>
      </c>
      <c r="D14" t="s">
        <v>49</v>
      </c>
      <c r="E14">
        <v>87</v>
      </c>
      <c r="F14" t="s">
        <v>21</v>
      </c>
      <c r="G14" t="s">
        <v>2282</v>
      </c>
      <c r="H14" t="s">
        <v>1498</v>
      </c>
      <c r="I14" t="s">
        <v>2325</v>
      </c>
    </row>
    <row r="15" spans="1:9" hidden="1" x14ac:dyDescent="0.35">
      <c r="A15" t="s">
        <v>1495</v>
      </c>
      <c r="B15">
        <v>4804000</v>
      </c>
      <c r="C15" t="s">
        <v>1497</v>
      </c>
      <c r="D15" t="s">
        <v>49</v>
      </c>
      <c r="E15">
        <v>87</v>
      </c>
      <c r="F15" t="s">
        <v>22</v>
      </c>
      <c r="G15" t="s">
        <v>2276</v>
      </c>
      <c r="H15" t="s">
        <v>1499</v>
      </c>
    </row>
    <row r="16" spans="1:9" hidden="1" x14ac:dyDescent="0.35">
      <c r="A16" t="s">
        <v>1495</v>
      </c>
      <c r="B16">
        <v>4804000</v>
      </c>
      <c r="C16" t="s">
        <v>1497</v>
      </c>
      <c r="D16" t="s">
        <v>49</v>
      </c>
      <c r="E16">
        <v>87</v>
      </c>
      <c r="F16" t="s">
        <v>23</v>
      </c>
      <c r="G16" t="s">
        <v>2326</v>
      </c>
      <c r="H16" t="s">
        <v>1500</v>
      </c>
    </row>
    <row r="17" spans="1:9" hidden="1" x14ac:dyDescent="0.35">
      <c r="A17" t="s">
        <v>1495</v>
      </c>
      <c r="B17">
        <v>4804000</v>
      </c>
      <c r="C17" t="s">
        <v>1497</v>
      </c>
      <c r="D17" t="s">
        <v>49</v>
      </c>
      <c r="E17">
        <v>87</v>
      </c>
      <c r="F17" t="s">
        <v>24</v>
      </c>
      <c r="G17" t="s">
        <v>2327</v>
      </c>
      <c r="H17" t="s">
        <v>1501</v>
      </c>
    </row>
    <row r="18" spans="1:9" hidden="1" x14ac:dyDescent="0.35">
      <c r="A18" t="s">
        <v>1495</v>
      </c>
      <c r="B18">
        <v>4804000</v>
      </c>
      <c r="C18" t="s">
        <v>1497</v>
      </c>
      <c r="D18" t="s">
        <v>49</v>
      </c>
      <c r="E18">
        <v>87</v>
      </c>
      <c r="F18" t="s">
        <v>25</v>
      </c>
      <c r="G18" t="s">
        <v>2278</v>
      </c>
      <c r="H18" t="s">
        <v>1502</v>
      </c>
    </row>
    <row r="19" spans="1:9" hidden="1" x14ac:dyDescent="0.35">
      <c r="A19" t="s">
        <v>1495</v>
      </c>
      <c r="B19">
        <v>4804000</v>
      </c>
      <c r="C19" t="s">
        <v>1497</v>
      </c>
      <c r="D19" t="s">
        <v>49</v>
      </c>
      <c r="E19">
        <v>87</v>
      </c>
      <c r="F19" t="s">
        <v>27</v>
      </c>
      <c r="G19" t="s">
        <v>2328</v>
      </c>
      <c r="H19" t="s">
        <v>1503</v>
      </c>
    </row>
    <row r="20" spans="1:9" hidden="1" x14ac:dyDescent="0.35">
      <c r="A20" t="s">
        <v>1495</v>
      </c>
      <c r="B20">
        <v>4804000</v>
      </c>
      <c r="C20" t="s">
        <v>1497</v>
      </c>
      <c r="D20" t="s">
        <v>49</v>
      </c>
      <c r="E20">
        <v>87</v>
      </c>
      <c r="F20" t="s">
        <v>28</v>
      </c>
      <c r="G20" t="s">
        <v>2275</v>
      </c>
      <c r="H20" t="s">
        <v>1504</v>
      </c>
    </row>
    <row r="21" spans="1:9" hidden="1" x14ac:dyDescent="0.35">
      <c r="A21" t="s">
        <v>1495</v>
      </c>
      <c r="B21">
        <v>4804000</v>
      </c>
      <c r="C21" t="s">
        <v>1497</v>
      </c>
      <c r="D21" t="s">
        <v>49</v>
      </c>
      <c r="E21">
        <v>87</v>
      </c>
      <c r="F21" t="s">
        <v>30</v>
      </c>
      <c r="G21" t="s">
        <v>2329</v>
      </c>
      <c r="H21" t="s">
        <v>1505</v>
      </c>
    </row>
    <row r="22" spans="1:9" x14ac:dyDescent="0.35">
      <c r="A22" t="s">
        <v>46</v>
      </c>
      <c r="B22">
        <v>5103000</v>
      </c>
      <c r="C22" t="s">
        <v>48</v>
      </c>
      <c r="D22" t="s">
        <v>49</v>
      </c>
      <c r="E22">
        <v>425</v>
      </c>
      <c r="F22" t="s">
        <v>22</v>
      </c>
      <c r="G22" t="s">
        <v>2276</v>
      </c>
      <c r="H22" t="s">
        <v>52</v>
      </c>
      <c r="I22" t="s">
        <v>2330</v>
      </c>
    </row>
    <row r="23" spans="1:9" hidden="1" x14ac:dyDescent="0.35">
      <c r="A23" t="s">
        <v>46</v>
      </c>
      <c r="B23">
        <v>5103000</v>
      </c>
      <c r="C23" t="s">
        <v>48</v>
      </c>
      <c r="D23" t="s">
        <v>49</v>
      </c>
      <c r="E23">
        <v>425</v>
      </c>
      <c r="F23" t="s">
        <v>23</v>
      </c>
      <c r="G23" t="s">
        <v>2326</v>
      </c>
      <c r="H23" t="s">
        <v>53</v>
      </c>
    </row>
    <row r="24" spans="1:9" hidden="1" x14ac:dyDescent="0.35">
      <c r="A24" t="s">
        <v>46</v>
      </c>
      <c r="B24">
        <v>5103000</v>
      </c>
      <c r="C24" t="s">
        <v>48</v>
      </c>
      <c r="D24" t="s">
        <v>49</v>
      </c>
      <c r="E24">
        <v>425</v>
      </c>
      <c r="F24" t="s">
        <v>24</v>
      </c>
      <c r="G24" t="s">
        <v>2327</v>
      </c>
      <c r="H24" t="s">
        <v>54</v>
      </c>
    </row>
    <row r="25" spans="1:9" hidden="1" x14ac:dyDescent="0.35">
      <c r="A25" t="s">
        <v>46</v>
      </c>
      <c r="B25">
        <v>5103000</v>
      </c>
      <c r="C25" t="s">
        <v>48</v>
      </c>
      <c r="D25" t="s">
        <v>49</v>
      </c>
      <c r="E25">
        <v>425</v>
      </c>
      <c r="F25" t="s">
        <v>25</v>
      </c>
      <c r="G25" t="s">
        <v>2278</v>
      </c>
      <c r="H25" t="s">
        <v>55</v>
      </c>
    </row>
    <row r="26" spans="1:9" hidden="1" x14ac:dyDescent="0.35">
      <c r="A26" t="s">
        <v>46</v>
      </c>
      <c r="B26">
        <v>5103000</v>
      </c>
      <c r="C26" t="s">
        <v>48</v>
      </c>
      <c r="D26" t="s">
        <v>49</v>
      </c>
      <c r="E26">
        <v>425</v>
      </c>
      <c r="F26" t="s">
        <v>26</v>
      </c>
      <c r="G26" t="s">
        <v>2281</v>
      </c>
      <c r="H26" t="s">
        <v>56</v>
      </c>
    </row>
    <row r="27" spans="1:9" hidden="1" x14ac:dyDescent="0.35">
      <c r="A27" t="s">
        <v>46</v>
      </c>
      <c r="B27">
        <v>5103000</v>
      </c>
      <c r="C27" t="s">
        <v>48</v>
      </c>
      <c r="D27" t="s">
        <v>49</v>
      </c>
      <c r="E27">
        <v>425</v>
      </c>
      <c r="F27" t="s">
        <v>27</v>
      </c>
      <c r="G27" t="s">
        <v>2328</v>
      </c>
      <c r="H27" t="s">
        <v>57</v>
      </c>
    </row>
    <row r="28" spans="1:9" hidden="1" x14ac:dyDescent="0.35">
      <c r="A28" t="s">
        <v>46</v>
      </c>
      <c r="B28">
        <v>5103000</v>
      </c>
      <c r="C28" t="s">
        <v>48</v>
      </c>
      <c r="D28" t="s">
        <v>49</v>
      </c>
      <c r="E28">
        <v>425</v>
      </c>
      <c r="F28" t="s">
        <v>28</v>
      </c>
      <c r="G28" t="s">
        <v>2275</v>
      </c>
      <c r="H28" t="s">
        <v>58</v>
      </c>
    </row>
    <row r="29" spans="1:9" hidden="1" x14ac:dyDescent="0.35">
      <c r="A29" t="s">
        <v>46</v>
      </c>
      <c r="B29">
        <v>5103000</v>
      </c>
      <c r="C29" t="s">
        <v>48</v>
      </c>
      <c r="D29" t="s">
        <v>49</v>
      </c>
      <c r="E29">
        <v>425</v>
      </c>
      <c r="F29" t="s">
        <v>30</v>
      </c>
      <c r="G29" t="s">
        <v>2329</v>
      </c>
      <c r="H29" t="s">
        <v>59</v>
      </c>
    </row>
    <row r="30" spans="1:9" x14ac:dyDescent="0.35">
      <c r="A30" t="s">
        <v>91</v>
      </c>
      <c r="B30">
        <v>1304000</v>
      </c>
      <c r="C30" t="s">
        <v>1619</v>
      </c>
      <c r="D30" t="s">
        <v>501</v>
      </c>
      <c r="E30">
        <v>983</v>
      </c>
      <c r="F30" t="s">
        <v>21</v>
      </c>
      <c r="G30" t="s">
        <v>2282</v>
      </c>
      <c r="H30" t="s">
        <v>1620</v>
      </c>
      <c r="I30" t="s">
        <v>2325</v>
      </c>
    </row>
    <row r="31" spans="1:9" hidden="1" x14ac:dyDescent="0.35">
      <c r="A31" t="s">
        <v>91</v>
      </c>
      <c r="B31">
        <v>1304000</v>
      </c>
      <c r="C31" t="s">
        <v>1619</v>
      </c>
      <c r="D31" t="s">
        <v>501</v>
      </c>
      <c r="E31">
        <v>983</v>
      </c>
      <c r="F31" t="s">
        <v>27</v>
      </c>
      <c r="G31" t="s">
        <v>2328</v>
      </c>
      <c r="H31" t="s">
        <v>1621</v>
      </c>
    </row>
    <row r="32" spans="1:9" hidden="1" x14ac:dyDescent="0.35">
      <c r="A32" t="s">
        <v>91</v>
      </c>
      <c r="B32">
        <v>1304000</v>
      </c>
      <c r="C32" t="s">
        <v>1619</v>
      </c>
      <c r="D32" t="s">
        <v>501</v>
      </c>
      <c r="E32">
        <v>983</v>
      </c>
      <c r="F32" t="s">
        <v>30</v>
      </c>
      <c r="G32" t="s">
        <v>2329</v>
      </c>
      <c r="H32" t="s">
        <v>1622</v>
      </c>
    </row>
    <row r="33" spans="1:9" hidden="1" x14ac:dyDescent="0.35">
      <c r="A33" t="s">
        <v>91</v>
      </c>
      <c r="B33">
        <v>1304000</v>
      </c>
      <c r="C33" t="s">
        <v>1626</v>
      </c>
      <c r="D33" t="s">
        <v>501</v>
      </c>
      <c r="E33">
        <v>578</v>
      </c>
      <c r="F33" t="s">
        <v>21</v>
      </c>
      <c r="G33" t="s">
        <v>2282</v>
      </c>
      <c r="H33" t="s">
        <v>1627</v>
      </c>
    </row>
    <row r="34" spans="1:9" hidden="1" x14ac:dyDescent="0.35">
      <c r="A34" t="s">
        <v>91</v>
      </c>
      <c r="B34">
        <v>1304000</v>
      </c>
      <c r="C34" t="s">
        <v>1626</v>
      </c>
      <c r="D34" t="s">
        <v>501</v>
      </c>
      <c r="E34">
        <v>578</v>
      </c>
      <c r="F34" t="s">
        <v>22</v>
      </c>
      <c r="G34" t="s">
        <v>2276</v>
      </c>
      <c r="H34" t="s">
        <v>1628</v>
      </c>
    </row>
    <row r="35" spans="1:9" hidden="1" x14ac:dyDescent="0.35">
      <c r="A35" t="s">
        <v>91</v>
      </c>
      <c r="B35">
        <v>1304000</v>
      </c>
      <c r="C35" t="s">
        <v>1626</v>
      </c>
      <c r="D35" t="s">
        <v>501</v>
      </c>
      <c r="E35">
        <v>578</v>
      </c>
      <c r="F35" t="s">
        <v>23</v>
      </c>
      <c r="G35" t="s">
        <v>2326</v>
      </c>
      <c r="H35" t="s">
        <v>1629</v>
      </c>
    </row>
    <row r="36" spans="1:9" hidden="1" x14ac:dyDescent="0.35">
      <c r="A36" t="s">
        <v>91</v>
      </c>
      <c r="B36">
        <v>1304000</v>
      </c>
      <c r="C36" t="s">
        <v>1626</v>
      </c>
      <c r="D36" t="s">
        <v>501</v>
      </c>
      <c r="E36">
        <v>578</v>
      </c>
      <c r="F36" t="s">
        <v>24</v>
      </c>
      <c r="G36" t="s">
        <v>2327</v>
      </c>
      <c r="H36" t="s">
        <v>1630</v>
      </c>
    </row>
    <row r="37" spans="1:9" hidden="1" x14ac:dyDescent="0.35">
      <c r="A37" t="s">
        <v>91</v>
      </c>
      <c r="B37">
        <v>1304000</v>
      </c>
      <c r="C37" t="s">
        <v>1626</v>
      </c>
      <c r="D37" t="s">
        <v>501</v>
      </c>
      <c r="E37">
        <v>578</v>
      </c>
      <c r="F37" t="s">
        <v>27</v>
      </c>
      <c r="G37" t="s">
        <v>2328</v>
      </c>
      <c r="H37" t="s">
        <v>1631</v>
      </c>
    </row>
    <row r="38" spans="1:9" hidden="1" x14ac:dyDescent="0.35">
      <c r="A38" t="s">
        <v>91</v>
      </c>
      <c r="B38">
        <v>1304000</v>
      </c>
      <c r="C38" t="s">
        <v>1626</v>
      </c>
      <c r="D38" t="s">
        <v>501</v>
      </c>
      <c r="E38">
        <v>578</v>
      </c>
      <c r="F38" t="s">
        <v>28</v>
      </c>
      <c r="G38" t="s">
        <v>2275</v>
      </c>
      <c r="H38" t="s">
        <v>1632</v>
      </c>
    </row>
    <row r="39" spans="1:9" hidden="1" x14ac:dyDescent="0.35">
      <c r="A39" t="s">
        <v>91</v>
      </c>
      <c r="B39">
        <v>1304000</v>
      </c>
      <c r="C39" t="s">
        <v>93</v>
      </c>
      <c r="D39" t="s">
        <v>49</v>
      </c>
      <c r="E39">
        <v>13</v>
      </c>
      <c r="F39" t="s">
        <v>22</v>
      </c>
      <c r="G39" t="s">
        <v>2276</v>
      </c>
      <c r="H39" t="s">
        <v>95</v>
      </c>
    </row>
    <row r="40" spans="1:9" hidden="1" x14ac:dyDescent="0.35">
      <c r="A40" t="s">
        <v>91</v>
      </c>
      <c r="B40">
        <v>1304000</v>
      </c>
      <c r="C40" t="s">
        <v>93</v>
      </c>
      <c r="D40" t="s">
        <v>49</v>
      </c>
      <c r="E40">
        <v>13</v>
      </c>
      <c r="F40" t="s">
        <v>23</v>
      </c>
      <c r="G40" t="s">
        <v>2326</v>
      </c>
      <c r="H40" t="s">
        <v>96</v>
      </c>
    </row>
    <row r="41" spans="1:9" hidden="1" x14ac:dyDescent="0.35">
      <c r="A41" t="s">
        <v>91</v>
      </c>
      <c r="B41">
        <v>1304000</v>
      </c>
      <c r="C41" t="s">
        <v>93</v>
      </c>
      <c r="D41" t="s">
        <v>49</v>
      </c>
      <c r="E41">
        <v>13</v>
      </c>
      <c r="F41" t="s">
        <v>24</v>
      </c>
      <c r="G41" t="s">
        <v>2327</v>
      </c>
      <c r="H41" t="s">
        <v>97</v>
      </c>
    </row>
    <row r="42" spans="1:9" hidden="1" x14ac:dyDescent="0.35">
      <c r="A42" t="s">
        <v>91</v>
      </c>
      <c r="B42">
        <v>1304000</v>
      </c>
      <c r="C42" t="s">
        <v>93</v>
      </c>
      <c r="D42" t="s">
        <v>49</v>
      </c>
      <c r="E42">
        <v>13</v>
      </c>
      <c r="F42" t="s">
        <v>25</v>
      </c>
      <c r="G42" t="s">
        <v>2278</v>
      </c>
      <c r="H42" t="s">
        <v>98</v>
      </c>
    </row>
    <row r="43" spans="1:9" hidden="1" x14ac:dyDescent="0.35">
      <c r="A43" t="s">
        <v>91</v>
      </c>
      <c r="B43">
        <v>1304000</v>
      </c>
      <c r="C43" t="s">
        <v>93</v>
      </c>
      <c r="D43" t="s">
        <v>49</v>
      </c>
      <c r="E43">
        <v>13</v>
      </c>
      <c r="F43" t="s">
        <v>26</v>
      </c>
      <c r="G43" t="s">
        <v>2281</v>
      </c>
      <c r="H43" t="s">
        <v>99</v>
      </c>
    </row>
    <row r="44" spans="1:9" x14ac:dyDescent="0.35">
      <c r="A44" t="s">
        <v>91</v>
      </c>
      <c r="B44">
        <v>1304000</v>
      </c>
      <c r="C44" t="s">
        <v>93</v>
      </c>
      <c r="D44" t="s">
        <v>49</v>
      </c>
      <c r="E44">
        <v>13</v>
      </c>
      <c r="F44" t="s">
        <v>27</v>
      </c>
      <c r="G44" t="s">
        <v>2328</v>
      </c>
      <c r="H44" t="s">
        <v>100</v>
      </c>
      <c r="I44" t="s">
        <v>2325</v>
      </c>
    </row>
    <row r="45" spans="1:9" hidden="1" x14ac:dyDescent="0.35">
      <c r="A45" t="s">
        <v>91</v>
      </c>
      <c r="B45">
        <v>1304000</v>
      </c>
      <c r="C45" t="s">
        <v>93</v>
      </c>
      <c r="D45" t="s">
        <v>49</v>
      </c>
      <c r="E45">
        <v>13</v>
      </c>
      <c r="F45" t="s">
        <v>28</v>
      </c>
      <c r="G45" t="s">
        <v>2275</v>
      </c>
      <c r="H45" t="s">
        <v>101</v>
      </c>
    </row>
    <row r="46" spans="1:9" hidden="1" x14ac:dyDescent="0.35">
      <c r="A46" t="s">
        <v>91</v>
      </c>
      <c r="B46">
        <v>1304000</v>
      </c>
      <c r="C46" t="s">
        <v>93</v>
      </c>
      <c r="D46" t="s">
        <v>49</v>
      </c>
      <c r="E46">
        <v>13</v>
      </c>
      <c r="F46" t="s">
        <v>29</v>
      </c>
      <c r="G46" t="s">
        <v>2331</v>
      </c>
      <c r="H46" t="s">
        <v>102</v>
      </c>
    </row>
    <row r="47" spans="1:9" hidden="1" x14ac:dyDescent="0.35">
      <c r="A47" t="s">
        <v>91</v>
      </c>
      <c r="B47">
        <v>1304000</v>
      </c>
      <c r="C47" t="s">
        <v>93</v>
      </c>
      <c r="D47" t="s">
        <v>49</v>
      </c>
      <c r="E47">
        <v>13</v>
      </c>
      <c r="F47" t="s">
        <v>30</v>
      </c>
      <c r="G47" t="s">
        <v>2329</v>
      </c>
      <c r="H47" t="s">
        <v>103</v>
      </c>
    </row>
    <row r="48" spans="1:9" x14ac:dyDescent="0.35">
      <c r="A48" t="s">
        <v>91</v>
      </c>
      <c r="B48">
        <v>1304000</v>
      </c>
      <c r="C48" t="s">
        <v>665</v>
      </c>
      <c r="D48" t="s">
        <v>501</v>
      </c>
      <c r="E48">
        <v>579</v>
      </c>
      <c r="F48" t="s">
        <v>23</v>
      </c>
      <c r="G48" t="s">
        <v>2326</v>
      </c>
      <c r="H48" t="s">
        <v>666</v>
      </c>
      <c r="I48" t="s">
        <v>2325</v>
      </c>
    </row>
    <row r="49" spans="1:9" hidden="1" x14ac:dyDescent="0.35">
      <c r="A49" t="s">
        <v>91</v>
      </c>
      <c r="B49">
        <v>1304000</v>
      </c>
      <c r="C49" t="s">
        <v>665</v>
      </c>
      <c r="D49" t="s">
        <v>501</v>
      </c>
      <c r="E49">
        <v>579</v>
      </c>
      <c r="F49" t="s">
        <v>24</v>
      </c>
      <c r="G49" t="s">
        <v>2327</v>
      </c>
      <c r="H49" t="s">
        <v>667</v>
      </c>
    </row>
    <row r="50" spans="1:9" x14ac:dyDescent="0.35">
      <c r="A50" t="s">
        <v>91</v>
      </c>
      <c r="B50">
        <v>1304000</v>
      </c>
      <c r="C50" t="s">
        <v>665</v>
      </c>
      <c r="D50" t="s">
        <v>501</v>
      </c>
      <c r="E50">
        <v>579</v>
      </c>
      <c r="F50" t="s">
        <v>25</v>
      </c>
      <c r="G50" t="s">
        <v>2278</v>
      </c>
      <c r="H50" t="s">
        <v>668</v>
      </c>
      <c r="I50" t="s">
        <v>2325</v>
      </c>
    </row>
    <row r="51" spans="1:9" hidden="1" x14ac:dyDescent="0.35">
      <c r="A51" t="s">
        <v>91</v>
      </c>
      <c r="B51">
        <v>1304000</v>
      </c>
      <c r="C51" t="s">
        <v>665</v>
      </c>
      <c r="D51" t="s">
        <v>501</v>
      </c>
      <c r="E51">
        <v>579</v>
      </c>
      <c r="F51" t="s">
        <v>26</v>
      </c>
      <c r="G51" t="s">
        <v>2281</v>
      </c>
      <c r="H51" t="s">
        <v>669</v>
      </c>
    </row>
    <row r="52" spans="1:9" hidden="1" x14ac:dyDescent="0.35">
      <c r="A52" t="s">
        <v>91</v>
      </c>
      <c r="B52">
        <v>1304000</v>
      </c>
      <c r="C52" t="s">
        <v>665</v>
      </c>
      <c r="D52" t="s">
        <v>501</v>
      </c>
      <c r="E52">
        <v>579</v>
      </c>
      <c r="F52" t="s">
        <v>28</v>
      </c>
      <c r="G52" t="s">
        <v>2275</v>
      </c>
      <c r="H52" t="s">
        <v>670</v>
      </c>
    </row>
    <row r="53" spans="1:9" hidden="1" x14ac:dyDescent="0.35">
      <c r="A53" t="s">
        <v>91</v>
      </c>
      <c r="B53">
        <v>1304000</v>
      </c>
      <c r="C53" t="s">
        <v>665</v>
      </c>
      <c r="D53" t="s">
        <v>501</v>
      </c>
      <c r="E53">
        <v>579</v>
      </c>
      <c r="F53" t="s">
        <v>30</v>
      </c>
      <c r="G53" t="s">
        <v>2329</v>
      </c>
      <c r="H53" t="s">
        <v>671</v>
      </c>
    </row>
    <row r="54" spans="1:9" hidden="1" x14ac:dyDescent="0.35">
      <c r="A54" t="s">
        <v>91</v>
      </c>
      <c r="B54">
        <v>1304000</v>
      </c>
      <c r="C54" t="s">
        <v>970</v>
      </c>
      <c r="D54" t="s">
        <v>501</v>
      </c>
      <c r="E54">
        <v>577</v>
      </c>
      <c r="F54" t="s">
        <v>21</v>
      </c>
      <c r="G54" t="s">
        <v>2282</v>
      </c>
      <c r="H54" t="s">
        <v>971</v>
      </c>
    </row>
    <row r="55" spans="1:9" x14ac:dyDescent="0.35">
      <c r="A55" t="s">
        <v>91</v>
      </c>
      <c r="B55">
        <v>1304000</v>
      </c>
      <c r="C55" t="s">
        <v>970</v>
      </c>
      <c r="D55" t="s">
        <v>501</v>
      </c>
      <c r="E55">
        <v>577</v>
      </c>
      <c r="F55" t="s">
        <v>22</v>
      </c>
      <c r="G55" t="s">
        <v>2276</v>
      </c>
      <c r="H55" t="s">
        <v>972</v>
      </c>
      <c r="I55" t="s">
        <v>2325</v>
      </c>
    </row>
    <row r="56" spans="1:9" hidden="1" x14ac:dyDescent="0.35">
      <c r="A56" t="s">
        <v>91</v>
      </c>
      <c r="B56">
        <v>1304000</v>
      </c>
      <c r="C56" t="s">
        <v>970</v>
      </c>
      <c r="D56" t="s">
        <v>501</v>
      </c>
      <c r="E56">
        <v>577</v>
      </c>
      <c r="F56" t="s">
        <v>23</v>
      </c>
      <c r="G56" t="s">
        <v>2326</v>
      </c>
      <c r="H56" t="s">
        <v>973</v>
      </c>
    </row>
    <row r="57" spans="1:9" hidden="1" x14ac:dyDescent="0.35">
      <c r="A57" t="s">
        <v>91</v>
      </c>
      <c r="B57">
        <v>1304000</v>
      </c>
      <c r="C57" t="s">
        <v>970</v>
      </c>
      <c r="D57" t="s">
        <v>501</v>
      </c>
      <c r="E57">
        <v>577</v>
      </c>
      <c r="F57" t="s">
        <v>24</v>
      </c>
      <c r="G57" t="s">
        <v>2327</v>
      </c>
      <c r="H57" t="s">
        <v>974</v>
      </c>
    </row>
    <row r="58" spans="1:9" hidden="1" x14ac:dyDescent="0.35">
      <c r="A58" t="s">
        <v>91</v>
      </c>
      <c r="B58">
        <v>1304000</v>
      </c>
      <c r="C58" t="s">
        <v>970</v>
      </c>
      <c r="D58" t="s">
        <v>501</v>
      </c>
      <c r="E58">
        <v>577</v>
      </c>
      <c r="F58" t="s">
        <v>25</v>
      </c>
      <c r="G58" t="s">
        <v>2278</v>
      </c>
      <c r="H58" t="s">
        <v>975</v>
      </c>
    </row>
    <row r="59" spans="1:9" hidden="1" x14ac:dyDescent="0.35">
      <c r="A59" t="s">
        <v>91</v>
      </c>
      <c r="B59">
        <v>1304000</v>
      </c>
      <c r="C59" t="s">
        <v>970</v>
      </c>
      <c r="D59" t="s">
        <v>501</v>
      </c>
      <c r="E59">
        <v>577</v>
      </c>
      <c r="F59" t="s">
        <v>27</v>
      </c>
      <c r="G59" t="s">
        <v>2328</v>
      </c>
      <c r="H59" t="s">
        <v>976</v>
      </c>
    </row>
    <row r="60" spans="1:9" hidden="1" x14ac:dyDescent="0.35">
      <c r="A60" t="s">
        <v>91</v>
      </c>
      <c r="B60">
        <v>1304000</v>
      </c>
      <c r="C60" t="s">
        <v>970</v>
      </c>
      <c r="D60" t="s">
        <v>501</v>
      </c>
      <c r="E60">
        <v>577</v>
      </c>
      <c r="F60" t="s">
        <v>28</v>
      </c>
      <c r="G60" t="s">
        <v>2275</v>
      </c>
      <c r="H60" t="s">
        <v>977</v>
      </c>
    </row>
    <row r="61" spans="1:9" hidden="1" x14ac:dyDescent="0.35">
      <c r="A61" t="s">
        <v>91</v>
      </c>
      <c r="B61">
        <v>1304000</v>
      </c>
      <c r="C61" t="s">
        <v>970</v>
      </c>
      <c r="D61" t="s">
        <v>501</v>
      </c>
      <c r="E61">
        <v>577</v>
      </c>
      <c r="F61" t="s">
        <v>30</v>
      </c>
      <c r="G61" t="s">
        <v>2329</v>
      </c>
      <c r="H61" t="s">
        <v>978</v>
      </c>
    </row>
    <row r="62" spans="1:9" hidden="1" x14ac:dyDescent="0.35">
      <c r="A62" t="s">
        <v>91</v>
      </c>
      <c r="B62">
        <v>1304000</v>
      </c>
      <c r="C62" t="s">
        <v>1658</v>
      </c>
      <c r="D62" t="s">
        <v>501</v>
      </c>
      <c r="E62">
        <v>977</v>
      </c>
      <c r="F62" t="s">
        <v>25</v>
      </c>
      <c r="G62" t="s">
        <v>2278</v>
      </c>
      <c r="H62" t="s">
        <v>1659</v>
      </c>
    </row>
    <row r="63" spans="1:9" hidden="1" x14ac:dyDescent="0.35">
      <c r="A63" t="s">
        <v>91</v>
      </c>
      <c r="B63">
        <v>1304000</v>
      </c>
      <c r="C63" t="s">
        <v>1658</v>
      </c>
      <c r="D63" t="s">
        <v>501</v>
      </c>
      <c r="E63">
        <v>977</v>
      </c>
      <c r="F63" t="s">
        <v>27</v>
      </c>
      <c r="G63" t="s">
        <v>2328</v>
      </c>
      <c r="H63" t="s">
        <v>1660</v>
      </c>
    </row>
    <row r="64" spans="1:9" hidden="1" x14ac:dyDescent="0.35">
      <c r="A64" t="s">
        <v>91</v>
      </c>
      <c r="B64">
        <v>1304000</v>
      </c>
      <c r="C64" t="s">
        <v>1458</v>
      </c>
      <c r="D64" t="s">
        <v>501</v>
      </c>
      <c r="E64">
        <v>975</v>
      </c>
      <c r="F64" t="s">
        <v>22</v>
      </c>
      <c r="G64" t="s">
        <v>2276</v>
      </c>
      <c r="H64" t="s">
        <v>1459</v>
      </c>
    </row>
    <row r="65" spans="1:9" hidden="1" x14ac:dyDescent="0.35">
      <c r="A65" t="s">
        <v>91</v>
      </c>
      <c r="B65">
        <v>1304000</v>
      </c>
      <c r="C65" t="s">
        <v>1458</v>
      </c>
      <c r="D65" t="s">
        <v>501</v>
      </c>
      <c r="E65">
        <v>975</v>
      </c>
      <c r="F65" t="s">
        <v>23</v>
      </c>
      <c r="G65" t="s">
        <v>2326</v>
      </c>
      <c r="H65" t="s">
        <v>1460</v>
      </c>
    </row>
    <row r="66" spans="1:9" x14ac:dyDescent="0.35">
      <c r="A66" t="s">
        <v>91</v>
      </c>
      <c r="B66">
        <v>1304000</v>
      </c>
      <c r="C66" t="s">
        <v>1458</v>
      </c>
      <c r="D66" t="s">
        <v>501</v>
      </c>
      <c r="E66">
        <v>975</v>
      </c>
      <c r="F66" t="s">
        <v>29</v>
      </c>
      <c r="G66" t="s">
        <v>2331</v>
      </c>
      <c r="H66" t="s">
        <v>1461</v>
      </c>
      <c r="I66" t="s">
        <v>2325</v>
      </c>
    </row>
    <row r="67" spans="1:9" hidden="1" x14ac:dyDescent="0.35">
      <c r="A67" t="s">
        <v>91</v>
      </c>
      <c r="B67">
        <v>1304000</v>
      </c>
      <c r="C67" t="s">
        <v>1458</v>
      </c>
      <c r="D67" t="s">
        <v>501</v>
      </c>
      <c r="E67">
        <v>975</v>
      </c>
      <c r="F67" t="s">
        <v>30</v>
      </c>
      <c r="G67" t="s">
        <v>2329</v>
      </c>
      <c r="H67" t="s">
        <v>1462</v>
      </c>
    </row>
    <row r="68" spans="1:9" hidden="1" x14ac:dyDescent="0.35">
      <c r="A68" t="s">
        <v>1510</v>
      </c>
      <c r="B68">
        <v>804000</v>
      </c>
      <c r="C68" t="s">
        <v>1512</v>
      </c>
      <c r="D68" t="s">
        <v>49</v>
      </c>
      <c r="E68">
        <v>436</v>
      </c>
      <c r="F68" t="s">
        <v>22</v>
      </c>
      <c r="G68" t="s">
        <v>2276</v>
      </c>
      <c r="H68" t="s">
        <v>1513</v>
      </c>
    </row>
    <row r="69" spans="1:9" hidden="1" x14ac:dyDescent="0.35">
      <c r="A69" t="s">
        <v>1510</v>
      </c>
      <c r="B69">
        <v>804000</v>
      </c>
      <c r="C69" t="s">
        <v>1512</v>
      </c>
      <c r="D69" t="s">
        <v>49</v>
      </c>
      <c r="E69">
        <v>436</v>
      </c>
      <c r="F69" t="s">
        <v>23</v>
      </c>
      <c r="G69" t="s">
        <v>2326</v>
      </c>
      <c r="H69" t="s">
        <v>1514</v>
      </c>
    </row>
    <row r="70" spans="1:9" hidden="1" x14ac:dyDescent="0.35">
      <c r="A70" t="s">
        <v>1510</v>
      </c>
      <c r="B70">
        <v>804000</v>
      </c>
      <c r="C70" t="s">
        <v>1512</v>
      </c>
      <c r="D70" t="s">
        <v>49</v>
      </c>
      <c r="E70">
        <v>436</v>
      </c>
      <c r="F70" t="s">
        <v>24</v>
      </c>
      <c r="G70" t="s">
        <v>2327</v>
      </c>
      <c r="H70" t="s">
        <v>1515</v>
      </c>
    </row>
    <row r="71" spans="1:9" hidden="1" x14ac:dyDescent="0.35">
      <c r="A71" t="s">
        <v>1510</v>
      </c>
      <c r="B71">
        <v>804000</v>
      </c>
      <c r="C71" t="s">
        <v>1512</v>
      </c>
      <c r="D71" t="s">
        <v>49</v>
      </c>
      <c r="E71">
        <v>436</v>
      </c>
      <c r="F71" t="s">
        <v>27</v>
      </c>
      <c r="G71" t="s">
        <v>2328</v>
      </c>
      <c r="H71" t="s">
        <v>1516</v>
      </c>
    </row>
    <row r="72" spans="1:9" hidden="1" x14ac:dyDescent="0.35">
      <c r="A72" t="s">
        <v>1510</v>
      </c>
      <c r="B72">
        <v>804000</v>
      </c>
      <c r="C72" t="s">
        <v>1512</v>
      </c>
      <c r="D72" t="s">
        <v>49</v>
      </c>
      <c r="E72">
        <v>436</v>
      </c>
      <c r="F72" t="s">
        <v>28</v>
      </c>
      <c r="G72" t="s">
        <v>2275</v>
      </c>
      <c r="H72" t="s">
        <v>1517</v>
      </c>
    </row>
    <row r="73" spans="1:9" x14ac:dyDescent="0.35">
      <c r="A73" t="s">
        <v>240</v>
      </c>
      <c r="B73">
        <v>4805000</v>
      </c>
      <c r="C73" t="s">
        <v>242</v>
      </c>
      <c r="D73" t="s">
        <v>49</v>
      </c>
      <c r="E73">
        <v>60</v>
      </c>
      <c r="F73" t="s">
        <v>22</v>
      </c>
      <c r="G73" t="s">
        <v>2276</v>
      </c>
      <c r="H73" t="s">
        <v>243</v>
      </c>
      <c r="I73" t="s">
        <v>2325</v>
      </c>
    </row>
    <row r="74" spans="1:9" hidden="1" x14ac:dyDescent="0.35">
      <c r="A74" t="s">
        <v>240</v>
      </c>
      <c r="B74">
        <v>4805000</v>
      </c>
      <c r="C74" t="s">
        <v>242</v>
      </c>
      <c r="D74" t="s">
        <v>49</v>
      </c>
      <c r="E74">
        <v>60</v>
      </c>
      <c r="F74" t="s">
        <v>23</v>
      </c>
      <c r="G74" t="s">
        <v>2326</v>
      </c>
      <c r="H74" t="s">
        <v>244</v>
      </c>
    </row>
    <row r="75" spans="1:9" hidden="1" x14ac:dyDescent="0.35">
      <c r="A75" t="s">
        <v>240</v>
      </c>
      <c r="B75">
        <v>4805000</v>
      </c>
      <c r="C75" t="s">
        <v>242</v>
      </c>
      <c r="D75" t="s">
        <v>49</v>
      </c>
      <c r="E75">
        <v>60</v>
      </c>
      <c r="F75" t="s">
        <v>25</v>
      </c>
      <c r="G75" t="s">
        <v>2278</v>
      </c>
      <c r="H75" t="s">
        <v>245</v>
      </c>
    </row>
    <row r="76" spans="1:9" hidden="1" x14ac:dyDescent="0.35">
      <c r="A76" t="s">
        <v>240</v>
      </c>
      <c r="B76">
        <v>4805000</v>
      </c>
      <c r="C76" t="s">
        <v>242</v>
      </c>
      <c r="D76" t="s">
        <v>49</v>
      </c>
      <c r="E76">
        <v>60</v>
      </c>
      <c r="F76" t="s">
        <v>27</v>
      </c>
      <c r="G76" t="s">
        <v>2328</v>
      </c>
      <c r="H76" t="s">
        <v>246</v>
      </c>
    </row>
    <row r="77" spans="1:9" hidden="1" x14ac:dyDescent="0.35">
      <c r="A77" t="s">
        <v>240</v>
      </c>
      <c r="B77">
        <v>4805000</v>
      </c>
      <c r="C77" t="s">
        <v>242</v>
      </c>
      <c r="D77" t="s">
        <v>49</v>
      </c>
      <c r="E77">
        <v>60</v>
      </c>
      <c r="F77" t="s">
        <v>28</v>
      </c>
      <c r="G77" t="s">
        <v>2275</v>
      </c>
      <c r="H77" t="s">
        <v>247</v>
      </c>
    </row>
    <row r="78" spans="1:9" hidden="1" x14ac:dyDescent="0.35">
      <c r="A78" t="s">
        <v>240</v>
      </c>
      <c r="B78">
        <v>4805000</v>
      </c>
      <c r="C78" t="s">
        <v>242</v>
      </c>
      <c r="D78" t="s">
        <v>49</v>
      </c>
      <c r="E78">
        <v>60</v>
      </c>
      <c r="F78" t="s">
        <v>30</v>
      </c>
      <c r="G78" t="s">
        <v>2329</v>
      </c>
      <c r="H78" t="s">
        <v>248</v>
      </c>
    </row>
    <row r="79" spans="1:9" hidden="1" x14ac:dyDescent="0.35">
      <c r="A79" t="s">
        <v>240</v>
      </c>
      <c r="B79">
        <v>4805000</v>
      </c>
      <c r="C79" t="s">
        <v>1295</v>
      </c>
      <c r="D79" t="s">
        <v>501</v>
      </c>
      <c r="E79">
        <v>712</v>
      </c>
      <c r="F79" t="s">
        <v>23</v>
      </c>
      <c r="G79" t="s">
        <v>2326</v>
      </c>
      <c r="H79" t="s">
        <v>1296</v>
      </c>
    </row>
    <row r="80" spans="1:9" hidden="1" x14ac:dyDescent="0.35">
      <c r="A80" t="s">
        <v>240</v>
      </c>
      <c r="B80">
        <v>4805000</v>
      </c>
      <c r="C80" t="s">
        <v>951</v>
      </c>
      <c r="D80" t="s">
        <v>501</v>
      </c>
      <c r="E80">
        <v>599</v>
      </c>
      <c r="F80" t="s">
        <v>21</v>
      </c>
      <c r="G80" t="s">
        <v>2282</v>
      </c>
      <c r="H80" t="s">
        <v>952</v>
      </c>
    </row>
    <row r="81" spans="1:9" hidden="1" x14ac:dyDescent="0.35">
      <c r="A81" t="s">
        <v>240</v>
      </c>
      <c r="B81">
        <v>4805000</v>
      </c>
      <c r="C81" t="s">
        <v>951</v>
      </c>
      <c r="D81" t="s">
        <v>501</v>
      </c>
      <c r="E81">
        <v>599</v>
      </c>
      <c r="F81" t="s">
        <v>23</v>
      </c>
      <c r="G81" t="s">
        <v>2326</v>
      </c>
      <c r="H81" t="s">
        <v>953</v>
      </c>
    </row>
    <row r="82" spans="1:9" hidden="1" x14ac:dyDescent="0.35">
      <c r="A82" t="s">
        <v>240</v>
      </c>
      <c r="B82">
        <v>4805000</v>
      </c>
      <c r="C82" t="s">
        <v>951</v>
      </c>
      <c r="D82" t="s">
        <v>501</v>
      </c>
      <c r="E82">
        <v>599</v>
      </c>
      <c r="F82" t="s">
        <v>24</v>
      </c>
      <c r="G82" t="s">
        <v>2327</v>
      </c>
      <c r="H82" t="s">
        <v>954</v>
      </c>
    </row>
    <row r="83" spans="1:9" hidden="1" x14ac:dyDescent="0.35">
      <c r="A83" t="s">
        <v>240</v>
      </c>
      <c r="B83">
        <v>4805000</v>
      </c>
      <c r="C83" t="s">
        <v>951</v>
      </c>
      <c r="D83" t="s">
        <v>501</v>
      </c>
      <c r="E83">
        <v>599</v>
      </c>
      <c r="F83" t="s">
        <v>25</v>
      </c>
      <c r="G83" t="s">
        <v>2278</v>
      </c>
      <c r="H83" t="s">
        <v>955</v>
      </c>
    </row>
    <row r="84" spans="1:9" hidden="1" x14ac:dyDescent="0.35">
      <c r="A84" t="s">
        <v>240</v>
      </c>
      <c r="B84">
        <v>4805000</v>
      </c>
      <c r="C84" t="s">
        <v>951</v>
      </c>
      <c r="D84" t="s">
        <v>501</v>
      </c>
      <c r="E84">
        <v>599</v>
      </c>
      <c r="F84" t="s">
        <v>27</v>
      </c>
      <c r="G84" t="s">
        <v>2328</v>
      </c>
      <c r="H84" t="s">
        <v>956</v>
      </c>
    </row>
    <row r="85" spans="1:9" hidden="1" x14ac:dyDescent="0.35">
      <c r="A85" t="s">
        <v>240</v>
      </c>
      <c r="B85">
        <v>4805000</v>
      </c>
      <c r="C85" t="s">
        <v>951</v>
      </c>
      <c r="D85" t="s">
        <v>501</v>
      </c>
      <c r="E85">
        <v>599</v>
      </c>
      <c r="F85" t="s">
        <v>28</v>
      </c>
      <c r="G85" t="s">
        <v>2275</v>
      </c>
      <c r="H85" t="s">
        <v>957</v>
      </c>
    </row>
    <row r="86" spans="1:9" hidden="1" x14ac:dyDescent="0.35">
      <c r="A86" t="s">
        <v>240</v>
      </c>
      <c r="B86">
        <v>4805000</v>
      </c>
      <c r="C86" t="s">
        <v>951</v>
      </c>
      <c r="D86" t="s">
        <v>501</v>
      </c>
      <c r="E86">
        <v>599</v>
      </c>
      <c r="F86" t="s">
        <v>30</v>
      </c>
      <c r="G86" t="s">
        <v>2329</v>
      </c>
      <c r="H86" t="s">
        <v>958</v>
      </c>
    </row>
    <row r="87" spans="1:9" hidden="1" x14ac:dyDescent="0.35">
      <c r="A87" t="s">
        <v>1173</v>
      </c>
      <c r="B87">
        <v>603526</v>
      </c>
      <c r="C87" t="s">
        <v>1979</v>
      </c>
      <c r="D87" t="s">
        <v>464</v>
      </c>
      <c r="E87">
        <v>334</v>
      </c>
      <c r="F87" t="s">
        <v>22</v>
      </c>
      <c r="G87" t="s">
        <v>2276</v>
      </c>
      <c r="H87" t="s">
        <v>2332</v>
      </c>
    </row>
    <row r="88" spans="1:9" hidden="1" x14ac:dyDescent="0.35">
      <c r="A88" t="s">
        <v>1173</v>
      </c>
      <c r="B88">
        <v>603526</v>
      </c>
      <c r="C88" t="s">
        <v>1979</v>
      </c>
      <c r="D88" t="s">
        <v>464</v>
      </c>
      <c r="E88">
        <v>334</v>
      </c>
      <c r="F88" t="s">
        <v>28</v>
      </c>
      <c r="G88" t="s">
        <v>2275</v>
      </c>
      <c r="H88" t="s">
        <v>2333</v>
      </c>
    </row>
    <row r="89" spans="1:9" hidden="1" x14ac:dyDescent="0.35">
      <c r="A89" t="s">
        <v>460</v>
      </c>
      <c r="B89">
        <v>2404000</v>
      </c>
      <c r="C89" t="s">
        <v>1478</v>
      </c>
      <c r="D89" t="s">
        <v>49</v>
      </c>
      <c r="E89">
        <v>17</v>
      </c>
      <c r="F89" t="s">
        <v>22</v>
      </c>
      <c r="G89" t="s">
        <v>2276</v>
      </c>
      <c r="H89" t="s">
        <v>1479</v>
      </c>
    </row>
    <row r="90" spans="1:9" hidden="1" x14ac:dyDescent="0.35">
      <c r="A90" t="s">
        <v>460</v>
      </c>
      <c r="B90">
        <v>2404000</v>
      </c>
      <c r="C90" t="s">
        <v>1478</v>
      </c>
      <c r="D90" t="s">
        <v>49</v>
      </c>
      <c r="E90">
        <v>17</v>
      </c>
      <c r="F90" t="s">
        <v>23</v>
      </c>
      <c r="G90" t="s">
        <v>2326</v>
      </c>
      <c r="H90" t="s">
        <v>1480</v>
      </c>
    </row>
    <row r="91" spans="1:9" hidden="1" x14ac:dyDescent="0.35">
      <c r="A91" t="s">
        <v>460</v>
      </c>
      <c r="B91">
        <v>2404000</v>
      </c>
      <c r="C91" t="s">
        <v>1478</v>
      </c>
      <c r="D91" t="s">
        <v>49</v>
      </c>
      <c r="E91">
        <v>17</v>
      </c>
      <c r="F91" t="s">
        <v>24</v>
      </c>
      <c r="G91" t="s">
        <v>2327</v>
      </c>
      <c r="H91" t="s">
        <v>1481</v>
      </c>
    </row>
    <row r="92" spans="1:9" x14ac:dyDescent="0.35">
      <c r="A92" t="s">
        <v>460</v>
      </c>
      <c r="B92">
        <v>2404000</v>
      </c>
      <c r="C92" t="s">
        <v>1478</v>
      </c>
      <c r="D92" t="s">
        <v>49</v>
      </c>
      <c r="E92">
        <v>17</v>
      </c>
      <c r="F92" t="s">
        <v>25</v>
      </c>
      <c r="G92" t="s">
        <v>2278</v>
      </c>
      <c r="H92" t="s">
        <v>1482</v>
      </c>
      <c r="I92" t="s">
        <v>2325</v>
      </c>
    </row>
    <row r="93" spans="1:9" hidden="1" x14ac:dyDescent="0.35">
      <c r="A93" t="s">
        <v>460</v>
      </c>
      <c r="B93">
        <v>2404000</v>
      </c>
      <c r="C93" t="s">
        <v>1478</v>
      </c>
      <c r="D93" t="s">
        <v>49</v>
      </c>
      <c r="E93">
        <v>17</v>
      </c>
      <c r="F93" t="s">
        <v>30</v>
      </c>
      <c r="G93" t="s">
        <v>2329</v>
      </c>
      <c r="H93" t="s">
        <v>1483</v>
      </c>
    </row>
    <row r="94" spans="1:9" hidden="1" x14ac:dyDescent="0.35">
      <c r="A94" t="s">
        <v>460</v>
      </c>
      <c r="B94">
        <v>2404000</v>
      </c>
      <c r="C94" t="s">
        <v>932</v>
      </c>
      <c r="D94" t="s">
        <v>501</v>
      </c>
      <c r="E94">
        <v>674</v>
      </c>
      <c r="F94" t="s">
        <v>22</v>
      </c>
      <c r="G94" t="s">
        <v>2276</v>
      </c>
      <c r="H94" t="s">
        <v>933</v>
      </c>
    </row>
    <row r="95" spans="1:9" x14ac:dyDescent="0.35">
      <c r="A95" t="s">
        <v>460</v>
      </c>
      <c r="B95">
        <v>2404000</v>
      </c>
      <c r="C95" t="s">
        <v>932</v>
      </c>
      <c r="D95" t="s">
        <v>501</v>
      </c>
      <c r="E95">
        <v>674</v>
      </c>
      <c r="F95" t="s">
        <v>23</v>
      </c>
      <c r="G95" t="s">
        <v>2326</v>
      </c>
      <c r="H95" t="s">
        <v>934</v>
      </c>
      <c r="I95" t="s">
        <v>2325</v>
      </c>
    </row>
    <row r="96" spans="1:9" hidden="1" x14ac:dyDescent="0.35">
      <c r="A96" t="s">
        <v>460</v>
      </c>
      <c r="B96">
        <v>2404000</v>
      </c>
      <c r="C96" t="s">
        <v>932</v>
      </c>
      <c r="D96" t="s">
        <v>501</v>
      </c>
      <c r="E96">
        <v>674</v>
      </c>
      <c r="F96" t="s">
        <v>24</v>
      </c>
      <c r="G96" t="s">
        <v>2327</v>
      </c>
      <c r="H96" t="s">
        <v>935</v>
      </c>
    </row>
    <row r="97" spans="1:9" hidden="1" x14ac:dyDescent="0.35">
      <c r="A97" t="s">
        <v>460</v>
      </c>
      <c r="B97">
        <v>2404000</v>
      </c>
      <c r="C97" t="s">
        <v>932</v>
      </c>
      <c r="D97" t="s">
        <v>501</v>
      </c>
      <c r="E97">
        <v>674</v>
      </c>
      <c r="F97" t="s">
        <v>25</v>
      </c>
      <c r="G97" t="s">
        <v>2278</v>
      </c>
      <c r="H97" t="s">
        <v>936</v>
      </c>
    </row>
    <row r="98" spans="1:9" hidden="1" x14ac:dyDescent="0.35">
      <c r="A98" t="s">
        <v>460</v>
      </c>
      <c r="B98">
        <v>2404000</v>
      </c>
      <c r="C98" t="s">
        <v>932</v>
      </c>
      <c r="D98" t="s">
        <v>501</v>
      </c>
      <c r="E98">
        <v>674</v>
      </c>
      <c r="F98" t="s">
        <v>28</v>
      </c>
      <c r="G98" t="s">
        <v>2275</v>
      </c>
      <c r="H98" t="s">
        <v>937</v>
      </c>
    </row>
    <row r="99" spans="1:9" hidden="1" x14ac:dyDescent="0.35">
      <c r="A99" t="s">
        <v>460</v>
      </c>
      <c r="B99">
        <v>2404000</v>
      </c>
      <c r="C99" t="s">
        <v>932</v>
      </c>
      <c r="D99" t="s">
        <v>501</v>
      </c>
      <c r="E99">
        <v>674</v>
      </c>
      <c r="F99" t="s">
        <v>30</v>
      </c>
      <c r="G99" t="s">
        <v>2329</v>
      </c>
      <c r="H99" t="s">
        <v>938</v>
      </c>
    </row>
    <row r="100" spans="1:9" hidden="1" x14ac:dyDescent="0.35">
      <c r="A100" t="s">
        <v>2021</v>
      </c>
      <c r="B100">
        <v>2205000</v>
      </c>
      <c r="C100" t="s">
        <v>2023</v>
      </c>
      <c r="D100" t="s">
        <v>49</v>
      </c>
      <c r="E100">
        <v>390</v>
      </c>
      <c r="F100" t="s">
        <v>21</v>
      </c>
      <c r="G100" t="s">
        <v>2282</v>
      </c>
      <c r="H100" t="s">
        <v>2024</v>
      </c>
    </row>
    <row r="101" spans="1:9" x14ac:dyDescent="0.35">
      <c r="A101" t="s">
        <v>2021</v>
      </c>
      <c r="B101">
        <v>2205000</v>
      </c>
      <c r="C101" t="s">
        <v>2023</v>
      </c>
      <c r="D101" t="s">
        <v>49</v>
      </c>
      <c r="E101">
        <v>390</v>
      </c>
      <c r="F101" t="s">
        <v>22</v>
      </c>
      <c r="G101" t="s">
        <v>2276</v>
      </c>
      <c r="H101" t="s">
        <v>2025</v>
      </c>
      <c r="I101" t="s">
        <v>2325</v>
      </c>
    </row>
    <row r="102" spans="1:9" hidden="1" x14ac:dyDescent="0.35">
      <c r="A102" t="s">
        <v>2021</v>
      </c>
      <c r="B102">
        <v>2205000</v>
      </c>
      <c r="C102" t="s">
        <v>2023</v>
      </c>
      <c r="D102" t="s">
        <v>49</v>
      </c>
      <c r="E102">
        <v>390</v>
      </c>
      <c r="F102" t="s">
        <v>23</v>
      </c>
      <c r="G102" t="s">
        <v>2326</v>
      </c>
      <c r="H102" t="s">
        <v>2026</v>
      </c>
    </row>
    <row r="103" spans="1:9" hidden="1" x14ac:dyDescent="0.35">
      <c r="A103" t="s">
        <v>2021</v>
      </c>
      <c r="B103">
        <v>2205000</v>
      </c>
      <c r="C103" t="s">
        <v>2023</v>
      </c>
      <c r="D103" t="s">
        <v>49</v>
      </c>
      <c r="E103">
        <v>390</v>
      </c>
      <c r="F103" t="s">
        <v>24</v>
      </c>
      <c r="G103" t="s">
        <v>2327</v>
      </c>
      <c r="H103" t="s">
        <v>2027</v>
      </c>
    </row>
    <row r="104" spans="1:9" hidden="1" x14ac:dyDescent="0.35">
      <c r="A104" t="s">
        <v>2021</v>
      </c>
      <c r="B104">
        <v>2205000</v>
      </c>
      <c r="C104" t="s">
        <v>2023</v>
      </c>
      <c r="D104" t="s">
        <v>49</v>
      </c>
      <c r="E104">
        <v>390</v>
      </c>
      <c r="F104" t="s">
        <v>26</v>
      </c>
      <c r="G104" t="s">
        <v>2281</v>
      </c>
      <c r="H104" t="s">
        <v>2028</v>
      </c>
    </row>
    <row r="105" spans="1:9" hidden="1" x14ac:dyDescent="0.35">
      <c r="A105" t="s">
        <v>2021</v>
      </c>
      <c r="B105">
        <v>2205000</v>
      </c>
      <c r="C105" t="s">
        <v>2023</v>
      </c>
      <c r="D105" t="s">
        <v>49</v>
      </c>
      <c r="E105">
        <v>390</v>
      </c>
      <c r="F105" t="s">
        <v>27</v>
      </c>
      <c r="G105" t="s">
        <v>2328</v>
      </c>
      <c r="H105" t="s">
        <v>2029</v>
      </c>
    </row>
    <row r="106" spans="1:9" x14ac:dyDescent="0.35">
      <c r="A106" t="s">
        <v>2021</v>
      </c>
      <c r="B106">
        <v>2205000</v>
      </c>
      <c r="C106" t="s">
        <v>2023</v>
      </c>
      <c r="D106" t="s">
        <v>49</v>
      </c>
      <c r="E106">
        <v>390</v>
      </c>
      <c r="F106" t="s">
        <v>28</v>
      </c>
      <c r="G106" t="s">
        <v>2275</v>
      </c>
      <c r="H106" t="s">
        <v>2030</v>
      </c>
      <c r="I106" t="s">
        <v>2325</v>
      </c>
    </row>
    <row r="107" spans="1:9" hidden="1" x14ac:dyDescent="0.35">
      <c r="A107" t="s">
        <v>2021</v>
      </c>
      <c r="B107">
        <v>2205000</v>
      </c>
      <c r="C107" t="s">
        <v>2023</v>
      </c>
      <c r="D107" t="s">
        <v>49</v>
      </c>
      <c r="E107">
        <v>390</v>
      </c>
      <c r="F107" t="s">
        <v>30</v>
      </c>
      <c r="G107" t="s">
        <v>2329</v>
      </c>
      <c r="H107" t="s">
        <v>2031</v>
      </c>
    </row>
    <row r="108" spans="1:9" x14ac:dyDescent="0.35">
      <c r="A108" t="s">
        <v>211</v>
      </c>
      <c r="B108">
        <v>2507000</v>
      </c>
      <c r="C108" t="s">
        <v>213</v>
      </c>
      <c r="D108" t="s">
        <v>49</v>
      </c>
      <c r="E108">
        <v>9</v>
      </c>
      <c r="F108" t="s">
        <v>23</v>
      </c>
      <c r="G108" t="s">
        <v>2326</v>
      </c>
      <c r="H108" t="s">
        <v>214</v>
      </c>
      <c r="I108" t="s">
        <v>2325</v>
      </c>
    </row>
    <row r="109" spans="1:9" x14ac:dyDescent="0.35">
      <c r="A109" t="s">
        <v>211</v>
      </c>
      <c r="B109">
        <v>2507000</v>
      </c>
      <c r="C109" t="s">
        <v>213</v>
      </c>
      <c r="D109" t="s">
        <v>49</v>
      </c>
      <c r="E109">
        <v>9</v>
      </c>
      <c r="F109" t="s">
        <v>24</v>
      </c>
      <c r="G109" t="s">
        <v>2327</v>
      </c>
      <c r="H109" t="s">
        <v>215</v>
      </c>
      <c r="I109" t="s">
        <v>2325</v>
      </c>
    </row>
    <row r="110" spans="1:9" hidden="1" x14ac:dyDescent="0.35">
      <c r="A110" t="s">
        <v>211</v>
      </c>
      <c r="B110">
        <v>2507000</v>
      </c>
      <c r="C110" t="s">
        <v>213</v>
      </c>
      <c r="D110" t="s">
        <v>49</v>
      </c>
      <c r="E110">
        <v>9</v>
      </c>
      <c r="F110" t="s">
        <v>25</v>
      </c>
      <c r="G110" t="s">
        <v>2278</v>
      </c>
      <c r="H110" t="s">
        <v>216</v>
      </c>
    </row>
    <row r="111" spans="1:9" hidden="1" x14ac:dyDescent="0.35">
      <c r="A111" t="s">
        <v>211</v>
      </c>
      <c r="B111">
        <v>2507000</v>
      </c>
      <c r="C111" t="s">
        <v>213</v>
      </c>
      <c r="D111" t="s">
        <v>49</v>
      </c>
      <c r="E111">
        <v>9</v>
      </c>
      <c r="F111" t="s">
        <v>30</v>
      </c>
      <c r="G111" t="s">
        <v>2329</v>
      </c>
      <c r="H111" t="s">
        <v>217</v>
      </c>
    </row>
    <row r="112" spans="1:9" hidden="1" x14ac:dyDescent="0.35">
      <c r="A112" t="s">
        <v>211</v>
      </c>
      <c r="B112">
        <v>2507000</v>
      </c>
      <c r="C112" t="s">
        <v>778</v>
      </c>
      <c r="D112" t="s">
        <v>501</v>
      </c>
      <c r="E112">
        <v>745</v>
      </c>
      <c r="F112" t="s">
        <v>21</v>
      </c>
      <c r="G112" t="s">
        <v>2282</v>
      </c>
      <c r="H112" t="s">
        <v>779</v>
      </c>
    </row>
    <row r="113" spans="1:9" x14ac:dyDescent="0.35">
      <c r="A113" t="s">
        <v>211</v>
      </c>
      <c r="B113">
        <v>2507000</v>
      </c>
      <c r="C113" t="s">
        <v>778</v>
      </c>
      <c r="D113" t="s">
        <v>501</v>
      </c>
      <c r="E113">
        <v>745</v>
      </c>
      <c r="F113" t="s">
        <v>22</v>
      </c>
      <c r="G113" t="s">
        <v>2276</v>
      </c>
      <c r="H113" t="s">
        <v>780</v>
      </c>
      <c r="I113" t="s">
        <v>2325</v>
      </c>
    </row>
    <row r="114" spans="1:9" hidden="1" x14ac:dyDescent="0.35">
      <c r="A114" t="s">
        <v>211</v>
      </c>
      <c r="B114">
        <v>2507000</v>
      </c>
      <c r="C114" t="s">
        <v>778</v>
      </c>
      <c r="D114" t="s">
        <v>501</v>
      </c>
      <c r="E114">
        <v>745</v>
      </c>
      <c r="F114" t="s">
        <v>23</v>
      </c>
      <c r="G114" t="s">
        <v>2326</v>
      </c>
      <c r="H114" t="s">
        <v>781</v>
      </c>
    </row>
    <row r="115" spans="1:9" hidden="1" x14ac:dyDescent="0.35">
      <c r="A115" t="s">
        <v>211</v>
      </c>
      <c r="B115">
        <v>2507000</v>
      </c>
      <c r="C115" t="s">
        <v>778</v>
      </c>
      <c r="D115" t="s">
        <v>501</v>
      </c>
      <c r="E115">
        <v>745</v>
      </c>
      <c r="F115" t="s">
        <v>25</v>
      </c>
      <c r="G115" t="s">
        <v>2278</v>
      </c>
      <c r="H115" t="s">
        <v>782</v>
      </c>
    </row>
    <row r="116" spans="1:9" hidden="1" x14ac:dyDescent="0.35">
      <c r="A116" t="s">
        <v>211</v>
      </c>
      <c r="B116">
        <v>2507000</v>
      </c>
      <c r="C116" t="s">
        <v>778</v>
      </c>
      <c r="D116" t="s">
        <v>501</v>
      </c>
      <c r="E116">
        <v>745</v>
      </c>
      <c r="F116" t="s">
        <v>27</v>
      </c>
      <c r="G116" t="s">
        <v>2328</v>
      </c>
      <c r="H116" t="s">
        <v>783</v>
      </c>
    </row>
    <row r="117" spans="1:9" hidden="1" x14ac:dyDescent="0.35">
      <c r="A117" t="s">
        <v>211</v>
      </c>
      <c r="B117">
        <v>2507000</v>
      </c>
      <c r="C117" t="s">
        <v>778</v>
      </c>
      <c r="D117" t="s">
        <v>501</v>
      </c>
      <c r="E117">
        <v>745</v>
      </c>
      <c r="F117" t="s">
        <v>30</v>
      </c>
      <c r="G117" t="s">
        <v>2329</v>
      </c>
      <c r="H117" t="s">
        <v>784</v>
      </c>
    </row>
    <row r="118" spans="1:9" hidden="1" x14ac:dyDescent="0.35">
      <c r="A118" t="s">
        <v>211</v>
      </c>
      <c r="B118">
        <v>2507000</v>
      </c>
      <c r="C118" t="s">
        <v>540</v>
      </c>
      <c r="D118" t="s">
        <v>501</v>
      </c>
      <c r="E118">
        <v>495</v>
      </c>
      <c r="F118" t="s">
        <v>25</v>
      </c>
      <c r="G118" t="s">
        <v>2278</v>
      </c>
      <c r="H118" t="s">
        <v>541</v>
      </c>
    </row>
    <row r="119" spans="1:9" x14ac:dyDescent="0.35">
      <c r="A119" t="s">
        <v>211</v>
      </c>
      <c r="B119">
        <v>2507000</v>
      </c>
      <c r="C119" t="s">
        <v>540</v>
      </c>
      <c r="D119" t="s">
        <v>501</v>
      </c>
      <c r="E119">
        <v>495</v>
      </c>
      <c r="F119" t="s">
        <v>27</v>
      </c>
      <c r="G119" t="s">
        <v>2328</v>
      </c>
      <c r="H119" t="s">
        <v>542</v>
      </c>
      <c r="I119" t="s">
        <v>2325</v>
      </c>
    </row>
    <row r="120" spans="1:9" hidden="1" x14ac:dyDescent="0.35">
      <c r="A120" t="s">
        <v>211</v>
      </c>
      <c r="B120">
        <v>2507000</v>
      </c>
      <c r="C120" t="s">
        <v>540</v>
      </c>
      <c r="D120" t="s">
        <v>501</v>
      </c>
      <c r="E120">
        <v>495</v>
      </c>
      <c r="F120" t="s">
        <v>30</v>
      </c>
      <c r="G120" t="s">
        <v>2329</v>
      </c>
      <c r="H120" t="s">
        <v>543</v>
      </c>
    </row>
    <row r="121" spans="1:9" hidden="1" x14ac:dyDescent="0.35">
      <c r="A121" t="s">
        <v>211</v>
      </c>
      <c r="B121">
        <v>2507000</v>
      </c>
      <c r="C121" t="s">
        <v>615</v>
      </c>
      <c r="D121" t="s">
        <v>501</v>
      </c>
      <c r="E121">
        <v>683</v>
      </c>
      <c r="F121" t="s">
        <v>23</v>
      </c>
      <c r="G121" t="s">
        <v>2326</v>
      </c>
      <c r="H121" t="s">
        <v>616</v>
      </c>
    </row>
    <row r="122" spans="1:9" hidden="1" x14ac:dyDescent="0.35">
      <c r="A122" t="s">
        <v>211</v>
      </c>
      <c r="B122">
        <v>2507000</v>
      </c>
      <c r="C122" t="s">
        <v>615</v>
      </c>
      <c r="D122" t="s">
        <v>501</v>
      </c>
      <c r="E122">
        <v>683</v>
      </c>
      <c r="F122" t="s">
        <v>28</v>
      </c>
      <c r="G122" t="s">
        <v>2275</v>
      </c>
      <c r="H122" t="s">
        <v>617</v>
      </c>
    </row>
    <row r="123" spans="1:9" x14ac:dyDescent="0.35">
      <c r="A123" t="s">
        <v>211</v>
      </c>
      <c r="B123">
        <v>2507000</v>
      </c>
      <c r="C123" t="s">
        <v>615</v>
      </c>
      <c r="D123" t="s">
        <v>501</v>
      </c>
      <c r="E123">
        <v>683</v>
      </c>
      <c r="F123" t="s">
        <v>29</v>
      </c>
      <c r="G123" t="s">
        <v>2331</v>
      </c>
      <c r="H123" t="s">
        <v>618</v>
      </c>
      <c r="I123" t="s">
        <v>2325</v>
      </c>
    </row>
    <row r="124" spans="1:9" hidden="1" x14ac:dyDescent="0.35">
      <c r="A124" t="s">
        <v>211</v>
      </c>
      <c r="B124">
        <v>2507000</v>
      </c>
      <c r="C124" t="s">
        <v>615</v>
      </c>
      <c r="D124" t="s">
        <v>501</v>
      </c>
      <c r="E124">
        <v>683</v>
      </c>
      <c r="F124" t="s">
        <v>30</v>
      </c>
      <c r="G124" t="s">
        <v>2329</v>
      </c>
      <c r="H124" t="s">
        <v>619</v>
      </c>
    </row>
    <row r="125" spans="1:9" hidden="1" x14ac:dyDescent="0.35">
      <c r="A125" t="s">
        <v>211</v>
      </c>
      <c r="B125">
        <v>2507000</v>
      </c>
      <c r="C125" t="s">
        <v>506</v>
      </c>
      <c r="D125" t="s">
        <v>501</v>
      </c>
      <c r="E125">
        <v>494</v>
      </c>
      <c r="F125" t="s">
        <v>23</v>
      </c>
      <c r="G125" t="s">
        <v>2326</v>
      </c>
      <c r="H125" t="s">
        <v>507</v>
      </c>
    </row>
    <row r="126" spans="1:9" hidden="1" x14ac:dyDescent="0.35">
      <c r="A126" t="s">
        <v>211</v>
      </c>
      <c r="B126">
        <v>2507000</v>
      </c>
      <c r="C126" t="s">
        <v>506</v>
      </c>
      <c r="D126" t="s">
        <v>501</v>
      </c>
      <c r="E126">
        <v>494</v>
      </c>
      <c r="F126" t="s">
        <v>24</v>
      </c>
      <c r="G126" t="s">
        <v>2327</v>
      </c>
      <c r="H126" t="s">
        <v>508</v>
      </c>
    </row>
    <row r="127" spans="1:9" hidden="1" x14ac:dyDescent="0.35">
      <c r="A127" t="s">
        <v>211</v>
      </c>
      <c r="B127">
        <v>2507000</v>
      </c>
      <c r="C127" t="s">
        <v>506</v>
      </c>
      <c r="D127" t="s">
        <v>501</v>
      </c>
      <c r="E127">
        <v>494</v>
      </c>
      <c r="F127" t="s">
        <v>25</v>
      </c>
      <c r="G127" t="s">
        <v>2278</v>
      </c>
      <c r="H127" t="s">
        <v>509</v>
      </c>
    </row>
    <row r="128" spans="1:9" x14ac:dyDescent="0.35">
      <c r="A128" t="s">
        <v>211</v>
      </c>
      <c r="B128">
        <v>2507000</v>
      </c>
      <c r="C128" t="s">
        <v>506</v>
      </c>
      <c r="D128" t="s">
        <v>501</v>
      </c>
      <c r="E128">
        <v>494</v>
      </c>
      <c r="F128" t="s">
        <v>28</v>
      </c>
      <c r="G128" t="s">
        <v>2275</v>
      </c>
      <c r="H128" t="s">
        <v>510</v>
      </c>
      <c r="I128" t="s">
        <v>2325</v>
      </c>
    </row>
    <row r="129" spans="1:9" hidden="1" x14ac:dyDescent="0.35">
      <c r="A129" t="s">
        <v>211</v>
      </c>
      <c r="B129">
        <v>2507000</v>
      </c>
      <c r="C129" t="s">
        <v>506</v>
      </c>
      <c r="D129" t="s">
        <v>501</v>
      </c>
      <c r="E129">
        <v>494</v>
      </c>
      <c r="F129" t="s">
        <v>30</v>
      </c>
      <c r="G129" t="s">
        <v>2329</v>
      </c>
      <c r="H129" t="s">
        <v>511</v>
      </c>
    </row>
    <row r="130" spans="1:9" hidden="1" x14ac:dyDescent="0.35">
      <c r="A130" t="s">
        <v>518</v>
      </c>
      <c r="B130">
        <v>3611000</v>
      </c>
      <c r="C130" t="s">
        <v>520</v>
      </c>
      <c r="D130" t="s">
        <v>501</v>
      </c>
      <c r="E130">
        <v>499</v>
      </c>
      <c r="F130" t="s">
        <v>23</v>
      </c>
      <c r="G130" t="s">
        <v>2326</v>
      </c>
      <c r="H130" t="s">
        <v>522</v>
      </c>
    </row>
    <row r="131" spans="1:9" hidden="1" x14ac:dyDescent="0.35">
      <c r="A131" t="s">
        <v>283</v>
      </c>
      <c r="B131">
        <v>5116000</v>
      </c>
      <c r="C131" t="s">
        <v>285</v>
      </c>
      <c r="D131" t="s">
        <v>49</v>
      </c>
      <c r="E131">
        <v>417</v>
      </c>
      <c r="F131" t="s">
        <v>21</v>
      </c>
      <c r="G131" t="s">
        <v>2282</v>
      </c>
      <c r="H131" t="s">
        <v>286</v>
      </c>
    </row>
    <row r="132" spans="1:9" x14ac:dyDescent="0.35">
      <c r="A132" t="s">
        <v>283</v>
      </c>
      <c r="B132">
        <v>5116000</v>
      </c>
      <c r="C132" t="s">
        <v>285</v>
      </c>
      <c r="D132" t="s">
        <v>49</v>
      </c>
      <c r="E132">
        <v>417</v>
      </c>
      <c r="F132" t="s">
        <v>22</v>
      </c>
      <c r="G132" t="s">
        <v>2276</v>
      </c>
      <c r="H132" t="s">
        <v>287</v>
      </c>
      <c r="I132" t="s">
        <v>2325</v>
      </c>
    </row>
    <row r="133" spans="1:9" hidden="1" x14ac:dyDescent="0.35">
      <c r="A133" t="s">
        <v>283</v>
      </c>
      <c r="B133">
        <v>5116000</v>
      </c>
      <c r="C133" t="s">
        <v>285</v>
      </c>
      <c r="D133" t="s">
        <v>49</v>
      </c>
      <c r="E133">
        <v>417</v>
      </c>
      <c r="F133" t="s">
        <v>23</v>
      </c>
      <c r="G133" t="s">
        <v>2326</v>
      </c>
      <c r="H133" t="s">
        <v>288</v>
      </c>
    </row>
    <row r="134" spans="1:9" hidden="1" x14ac:dyDescent="0.35">
      <c r="A134" t="s">
        <v>283</v>
      </c>
      <c r="B134">
        <v>5116000</v>
      </c>
      <c r="C134" t="s">
        <v>285</v>
      </c>
      <c r="D134" t="s">
        <v>49</v>
      </c>
      <c r="E134">
        <v>417</v>
      </c>
      <c r="F134" t="s">
        <v>24</v>
      </c>
      <c r="G134" t="s">
        <v>2327</v>
      </c>
      <c r="H134" t="s">
        <v>289</v>
      </c>
    </row>
    <row r="135" spans="1:9" hidden="1" x14ac:dyDescent="0.35">
      <c r="A135" t="s">
        <v>283</v>
      </c>
      <c r="B135">
        <v>5116000</v>
      </c>
      <c r="C135" t="s">
        <v>285</v>
      </c>
      <c r="D135" t="s">
        <v>49</v>
      </c>
      <c r="E135">
        <v>417</v>
      </c>
      <c r="F135" t="s">
        <v>25</v>
      </c>
      <c r="G135" t="s">
        <v>2278</v>
      </c>
      <c r="H135" t="s">
        <v>290</v>
      </c>
    </row>
    <row r="136" spans="1:9" hidden="1" x14ac:dyDescent="0.35">
      <c r="A136" t="s">
        <v>283</v>
      </c>
      <c r="B136">
        <v>5116000</v>
      </c>
      <c r="C136" t="s">
        <v>285</v>
      </c>
      <c r="D136" t="s">
        <v>49</v>
      </c>
      <c r="E136">
        <v>417</v>
      </c>
      <c r="F136" t="s">
        <v>26</v>
      </c>
      <c r="G136" t="s">
        <v>2281</v>
      </c>
      <c r="H136" t="s">
        <v>291</v>
      </c>
    </row>
    <row r="137" spans="1:9" hidden="1" x14ac:dyDescent="0.35">
      <c r="A137" t="s">
        <v>283</v>
      </c>
      <c r="B137">
        <v>5116000</v>
      </c>
      <c r="C137" t="s">
        <v>285</v>
      </c>
      <c r="D137" t="s">
        <v>49</v>
      </c>
      <c r="E137">
        <v>417</v>
      </c>
      <c r="F137" t="s">
        <v>27</v>
      </c>
      <c r="G137" t="s">
        <v>2328</v>
      </c>
      <c r="H137" t="s">
        <v>292</v>
      </c>
    </row>
    <row r="138" spans="1:9" hidden="1" x14ac:dyDescent="0.35">
      <c r="A138" t="s">
        <v>283</v>
      </c>
      <c r="B138">
        <v>5116000</v>
      </c>
      <c r="C138" t="s">
        <v>285</v>
      </c>
      <c r="D138" t="s">
        <v>49</v>
      </c>
      <c r="E138">
        <v>417</v>
      </c>
      <c r="F138" t="s">
        <v>28</v>
      </c>
      <c r="G138" t="s">
        <v>2275</v>
      </c>
      <c r="H138" t="s">
        <v>293</v>
      </c>
    </row>
    <row r="139" spans="1:9" hidden="1" x14ac:dyDescent="0.35">
      <c r="A139" t="s">
        <v>283</v>
      </c>
      <c r="B139">
        <v>5116000</v>
      </c>
      <c r="C139" t="s">
        <v>285</v>
      </c>
      <c r="D139" t="s">
        <v>49</v>
      </c>
      <c r="E139">
        <v>417</v>
      </c>
      <c r="F139" t="s">
        <v>30</v>
      </c>
      <c r="G139" t="s">
        <v>2329</v>
      </c>
      <c r="H139" t="s">
        <v>294</v>
      </c>
    </row>
    <row r="140" spans="1:9" hidden="1" x14ac:dyDescent="0.35">
      <c r="A140" t="s">
        <v>87</v>
      </c>
      <c r="B140">
        <v>1714000</v>
      </c>
      <c r="C140" t="s">
        <v>110</v>
      </c>
      <c r="D140" t="s">
        <v>49</v>
      </c>
      <c r="E140">
        <v>3</v>
      </c>
      <c r="F140" t="s">
        <v>21</v>
      </c>
      <c r="G140" t="s">
        <v>2282</v>
      </c>
      <c r="H140" t="s">
        <v>111</v>
      </c>
    </row>
    <row r="141" spans="1:9" hidden="1" x14ac:dyDescent="0.35">
      <c r="A141" t="s">
        <v>87</v>
      </c>
      <c r="B141">
        <v>1714000</v>
      </c>
      <c r="C141" t="s">
        <v>110</v>
      </c>
      <c r="D141" t="s">
        <v>49</v>
      </c>
      <c r="E141">
        <v>3</v>
      </c>
      <c r="F141" t="s">
        <v>22</v>
      </c>
      <c r="G141" t="s">
        <v>2276</v>
      </c>
      <c r="H141" t="s">
        <v>112</v>
      </c>
    </row>
    <row r="142" spans="1:9" hidden="1" x14ac:dyDescent="0.35">
      <c r="A142" t="s">
        <v>87</v>
      </c>
      <c r="B142">
        <v>1714000</v>
      </c>
      <c r="C142" t="s">
        <v>110</v>
      </c>
      <c r="D142" t="s">
        <v>49</v>
      </c>
      <c r="E142">
        <v>3</v>
      </c>
      <c r="F142" t="s">
        <v>23</v>
      </c>
      <c r="G142" t="s">
        <v>2326</v>
      </c>
      <c r="H142" t="s">
        <v>113</v>
      </c>
    </row>
    <row r="143" spans="1:9" x14ac:dyDescent="0.35">
      <c r="A143" t="s">
        <v>87</v>
      </c>
      <c r="B143">
        <v>1714000</v>
      </c>
      <c r="C143" t="s">
        <v>110</v>
      </c>
      <c r="D143" t="s">
        <v>49</v>
      </c>
      <c r="G143" t="s">
        <v>2278</v>
      </c>
      <c r="H143" t="s">
        <v>117</v>
      </c>
      <c r="I143" t="s">
        <v>2325</v>
      </c>
    </row>
    <row r="144" spans="1:9" hidden="1" x14ac:dyDescent="0.35">
      <c r="A144" t="s">
        <v>87</v>
      </c>
      <c r="B144">
        <v>1714000</v>
      </c>
      <c r="C144" t="s">
        <v>110</v>
      </c>
      <c r="D144" t="s">
        <v>49</v>
      </c>
      <c r="E144">
        <v>3</v>
      </c>
      <c r="F144" t="s">
        <v>26</v>
      </c>
      <c r="G144" t="s">
        <v>2281</v>
      </c>
      <c r="H144" t="s">
        <v>114</v>
      </c>
    </row>
    <row r="145" spans="1:9" hidden="1" x14ac:dyDescent="0.35">
      <c r="A145" t="s">
        <v>87</v>
      </c>
      <c r="B145">
        <v>1714000</v>
      </c>
      <c r="C145" t="s">
        <v>110</v>
      </c>
      <c r="D145" t="s">
        <v>49</v>
      </c>
      <c r="E145">
        <v>3</v>
      </c>
      <c r="F145" t="s">
        <v>27</v>
      </c>
      <c r="G145" t="s">
        <v>2328</v>
      </c>
      <c r="H145" t="s">
        <v>115</v>
      </c>
    </row>
    <row r="146" spans="1:9" hidden="1" x14ac:dyDescent="0.35">
      <c r="A146" t="s">
        <v>87</v>
      </c>
      <c r="B146">
        <v>1714000</v>
      </c>
      <c r="C146" t="s">
        <v>110</v>
      </c>
      <c r="D146" t="s">
        <v>49</v>
      </c>
      <c r="E146">
        <v>3</v>
      </c>
      <c r="F146" t="s">
        <v>28</v>
      </c>
      <c r="G146" t="s">
        <v>2275</v>
      </c>
      <c r="H146" t="s">
        <v>116</v>
      </c>
    </row>
    <row r="147" spans="1:9" hidden="1" x14ac:dyDescent="0.35">
      <c r="A147" t="s">
        <v>87</v>
      </c>
      <c r="B147">
        <v>1714000</v>
      </c>
      <c r="C147" t="s">
        <v>110</v>
      </c>
      <c r="D147" t="s">
        <v>49</v>
      </c>
      <c r="E147">
        <v>3</v>
      </c>
      <c r="F147" t="s">
        <v>30</v>
      </c>
      <c r="G147" t="s">
        <v>2329</v>
      </c>
      <c r="H147" t="s">
        <v>117</v>
      </c>
    </row>
    <row r="148" spans="1:9" hidden="1" x14ac:dyDescent="0.35">
      <c r="A148" t="s">
        <v>87</v>
      </c>
      <c r="B148">
        <v>1714000</v>
      </c>
      <c r="C148" t="s">
        <v>568</v>
      </c>
      <c r="D148" t="s">
        <v>501</v>
      </c>
      <c r="E148">
        <v>500</v>
      </c>
      <c r="F148" t="s">
        <v>22</v>
      </c>
      <c r="G148" t="s">
        <v>2276</v>
      </c>
      <c r="H148" t="s">
        <v>2334</v>
      </c>
    </row>
    <row r="149" spans="1:9" hidden="1" x14ac:dyDescent="0.35">
      <c r="A149" t="s">
        <v>87</v>
      </c>
      <c r="B149">
        <v>1714000</v>
      </c>
      <c r="C149" t="s">
        <v>568</v>
      </c>
      <c r="D149" t="s">
        <v>501</v>
      </c>
      <c r="E149">
        <v>500</v>
      </c>
      <c r="F149" t="s">
        <v>23</v>
      </c>
      <c r="G149" t="s">
        <v>2326</v>
      </c>
      <c r="H149" t="s">
        <v>2334</v>
      </c>
    </row>
    <row r="150" spans="1:9" hidden="1" x14ac:dyDescent="0.35">
      <c r="A150" t="s">
        <v>87</v>
      </c>
      <c r="B150">
        <v>1714000</v>
      </c>
      <c r="C150" t="s">
        <v>568</v>
      </c>
      <c r="D150" t="s">
        <v>501</v>
      </c>
      <c r="E150">
        <v>500</v>
      </c>
      <c r="F150" t="s">
        <v>24</v>
      </c>
      <c r="G150" t="s">
        <v>2327</v>
      </c>
      <c r="H150" t="s">
        <v>2334</v>
      </c>
    </row>
    <row r="151" spans="1:9" hidden="1" x14ac:dyDescent="0.35">
      <c r="A151" t="s">
        <v>87</v>
      </c>
      <c r="B151">
        <v>1714000</v>
      </c>
      <c r="C151" t="s">
        <v>568</v>
      </c>
      <c r="D151" t="s">
        <v>501</v>
      </c>
      <c r="E151">
        <v>500</v>
      </c>
      <c r="F151" t="s">
        <v>25</v>
      </c>
      <c r="G151" t="s">
        <v>2278</v>
      </c>
      <c r="H151" t="s">
        <v>2334</v>
      </c>
    </row>
    <row r="152" spans="1:9" hidden="1" x14ac:dyDescent="0.35">
      <c r="A152" t="s">
        <v>1469</v>
      </c>
      <c r="B152">
        <v>613392</v>
      </c>
      <c r="C152" t="s">
        <v>2065</v>
      </c>
      <c r="D152" t="s">
        <v>85</v>
      </c>
      <c r="E152">
        <v>415</v>
      </c>
      <c r="F152" t="s">
        <v>28</v>
      </c>
      <c r="G152" t="s">
        <v>2275</v>
      </c>
      <c r="H152" t="s">
        <v>2335</v>
      </c>
    </row>
    <row r="153" spans="1:9" hidden="1" x14ac:dyDescent="0.35">
      <c r="A153" t="s">
        <v>332</v>
      </c>
      <c r="B153">
        <v>3915000</v>
      </c>
      <c r="C153" t="s">
        <v>334</v>
      </c>
      <c r="D153" t="s">
        <v>49</v>
      </c>
      <c r="E153">
        <v>21</v>
      </c>
      <c r="F153" t="s">
        <v>22</v>
      </c>
      <c r="G153" t="s">
        <v>2276</v>
      </c>
      <c r="H153" t="s">
        <v>335</v>
      </c>
    </row>
    <row r="154" spans="1:9" hidden="1" x14ac:dyDescent="0.35">
      <c r="A154" t="s">
        <v>332</v>
      </c>
      <c r="B154">
        <v>3915000</v>
      </c>
      <c r="C154" t="s">
        <v>334</v>
      </c>
      <c r="D154" t="s">
        <v>49</v>
      </c>
      <c r="E154">
        <v>21</v>
      </c>
      <c r="F154" t="s">
        <v>23</v>
      </c>
      <c r="G154" t="s">
        <v>2326</v>
      </c>
      <c r="H154" t="s">
        <v>336</v>
      </c>
    </row>
    <row r="155" spans="1:9" hidden="1" x14ac:dyDescent="0.35">
      <c r="A155" t="s">
        <v>332</v>
      </c>
      <c r="B155">
        <v>3915000</v>
      </c>
      <c r="C155" t="s">
        <v>334</v>
      </c>
      <c r="D155" t="s">
        <v>49</v>
      </c>
      <c r="E155">
        <v>21</v>
      </c>
      <c r="F155" t="s">
        <v>24</v>
      </c>
      <c r="G155" t="s">
        <v>2327</v>
      </c>
      <c r="H155" t="s">
        <v>337</v>
      </c>
    </row>
    <row r="156" spans="1:9" hidden="1" x14ac:dyDescent="0.35">
      <c r="A156" t="s">
        <v>332</v>
      </c>
      <c r="B156">
        <v>3915000</v>
      </c>
      <c r="C156" t="s">
        <v>334</v>
      </c>
      <c r="D156" t="s">
        <v>49</v>
      </c>
      <c r="E156">
        <v>21</v>
      </c>
      <c r="F156" t="s">
        <v>25</v>
      </c>
      <c r="G156" t="s">
        <v>2278</v>
      </c>
      <c r="H156" t="s">
        <v>338</v>
      </c>
    </row>
    <row r="157" spans="1:9" hidden="1" x14ac:dyDescent="0.35">
      <c r="A157" t="s">
        <v>332</v>
      </c>
      <c r="B157">
        <v>3915000</v>
      </c>
      <c r="C157" t="s">
        <v>334</v>
      </c>
      <c r="D157" t="s">
        <v>49</v>
      </c>
      <c r="E157">
        <v>21</v>
      </c>
      <c r="F157" t="s">
        <v>28</v>
      </c>
      <c r="G157" t="s">
        <v>2275</v>
      </c>
      <c r="H157" t="s">
        <v>339</v>
      </c>
    </row>
    <row r="158" spans="1:9" x14ac:dyDescent="0.35">
      <c r="A158" t="s">
        <v>332</v>
      </c>
      <c r="B158">
        <v>3915000</v>
      </c>
      <c r="C158" t="s">
        <v>651</v>
      </c>
      <c r="D158" t="s">
        <v>501</v>
      </c>
      <c r="E158">
        <v>595</v>
      </c>
      <c r="F158" t="s">
        <v>22</v>
      </c>
      <c r="G158" t="s">
        <v>2276</v>
      </c>
      <c r="H158" t="s">
        <v>652</v>
      </c>
      <c r="I158" t="s">
        <v>2325</v>
      </c>
    </row>
    <row r="159" spans="1:9" hidden="1" x14ac:dyDescent="0.35">
      <c r="A159" t="s">
        <v>332</v>
      </c>
      <c r="B159">
        <v>3915000</v>
      </c>
      <c r="C159" t="s">
        <v>651</v>
      </c>
      <c r="D159" t="s">
        <v>501</v>
      </c>
      <c r="E159">
        <v>595</v>
      </c>
      <c r="F159" t="s">
        <v>23</v>
      </c>
      <c r="G159" t="s">
        <v>2326</v>
      </c>
      <c r="H159" t="s">
        <v>653</v>
      </c>
    </row>
    <row r="160" spans="1:9" hidden="1" x14ac:dyDescent="0.35">
      <c r="A160" t="s">
        <v>332</v>
      </c>
      <c r="B160">
        <v>3915000</v>
      </c>
      <c r="C160" t="s">
        <v>651</v>
      </c>
      <c r="D160" t="s">
        <v>501</v>
      </c>
      <c r="E160">
        <v>595</v>
      </c>
      <c r="F160" t="s">
        <v>24</v>
      </c>
      <c r="G160" t="s">
        <v>2327</v>
      </c>
      <c r="H160" t="s">
        <v>654</v>
      </c>
    </row>
    <row r="161" spans="1:9" hidden="1" x14ac:dyDescent="0.35">
      <c r="A161" t="s">
        <v>332</v>
      </c>
      <c r="B161">
        <v>3915000</v>
      </c>
      <c r="C161" t="s">
        <v>651</v>
      </c>
      <c r="D161" t="s">
        <v>501</v>
      </c>
      <c r="E161">
        <v>595</v>
      </c>
      <c r="F161" t="s">
        <v>25</v>
      </c>
      <c r="G161" t="s">
        <v>2278</v>
      </c>
      <c r="H161" t="s">
        <v>655</v>
      </c>
    </row>
    <row r="162" spans="1:9" hidden="1" x14ac:dyDescent="0.35">
      <c r="A162" t="s">
        <v>332</v>
      </c>
      <c r="B162">
        <v>3915000</v>
      </c>
      <c r="C162" t="s">
        <v>651</v>
      </c>
      <c r="D162" t="s">
        <v>501</v>
      </c>
      <c r="E162">
        <v>595</v>
      </c>
      <c r="F162" t="s">
        <v>26</v>
      </c>
      <c r="G162" t="s">
        <v>2281</v>
      </c>
      <c r="H162" t="s">
        <v>656</v>
      </c>
    </row>
    <row r="163" spans="1:9" hidden="1" x14ac:dyDescent="0.35">
      <c r="A163" t="s">
        <v>332</v>
      </c>
      <c r="B163">
        <v>3915000</v>
      </c>
      <c r="C163" t="s">
        <v>651</v>
      </c>
      <c r="D163" t="s">
        <v>501</v>
      </c>
      <c r="E163">
        <v>595</v>
      </c>
      <c r="F163" t="s">
        <v>27</v>
      </c>
      <c r="G163" t="s">
        <v>2328</v>
      </c>
      <c r="H163" t="s">
        <v>657</v>
      </c>
    </row>
    <row r="164" spans="1:9" hidden="1" x14ac:dyDescent="0.35">
      <c r="A164" t="s">
        <v>332</v>
      </c>
      <c r="B164">
        <v>3915000</v>
      </c>
      <c r="C164" t="s">
        <v>651</v>
      </c>
      <c r="D164" t="s">
        <v>501</v>
      </c>
      <c r="E164">
        <v>595</v>
      </c>
      <c r="F164" t="s">
        <v>28</v>
      </c>
      <c r="G164" t="s">
        <v>2275</v>
      </c>
      <c r="H164" t="s">
        <v>658</v>
      </c>
    </row>
    <row r="165" spans="1:9" hidden="1" x14ac:dyDescent="0.35">
      <c r="A165" t="s">
        <v>332</v>
      </c>
      <c r="B165">
        <v>3915000</v>
      </c>
      <c r="C165" t="s">
        <v>651</v>
      </c>
      <c r="D165" t="s">
        <v>501</v>
      </c>
      <c r="E165">
        <v>595</v>
      </c>
      <c r="F165" t="s">
        <v>30</v>
      </c>
      <c r="G165" t="s">
        <v>2329</v>
      </c>
      <c r="H165" t="s">
        <v>659</v>
      </c>
    </row>
    <row r="166" spans="1:9" hidden="1" x14ac:dyDescent="0.35">
      <c r="A166" t="s">
        <v>332</v>
      </c>
      <c r="B166">
        <v>3915000</v>
      </c>
      <c r="C166" t="s">
        <v>1611</v>
      </c>
      <c r="D166" t="s">
        <v>49</v>
      </c>
      <c r="E166">
        <v>14</v>
      </c>
      <c r="F166" t="s">
        <v>25</v>
      </c>
      <c r="G166" t="s">
        <v>2278</v>
      </c>
      <c r="H166" t="s">
        <v>1612</v>
      </c>
    </row>
    <row r="167" spans="1:9" hidden="1" x14ac:dyDescent="0.35">
      <c r="A167" t="s">
        <v>332</v>
      </c>
      <c r="B167">
        <v>3915000</v>
      </c>
      <c r="C167" t="s">
        <v>1124</v>
      </c>
      <c r="D167" t="s">
        <v>85</v>
      </c>
      <c r="E167">
        <v>230</v>
      </c>
      <c r="F167" t="s">
        <v>23</v>
      </c>
      <c r="G167" t="s">
        <v>2326</v>
      </c>
      <c r="H167" t="s">
        <v>1125</v>
      </c>
    </row>
    <row r="168" spans="1:9" hidden="1" x14ac:dyDescent="0.35">
      <c r="A168" t="s">
        <v>332</v>
      </c>
      <c r="B168">
        <v>3915000</v>
      </c>
      <c r="C168" t="s">
        <v>1124</v>
      </c>
      <c r="D168" t="s">
        <v>85</v>
      </c>
      <c r="E168">
        <v>230</v>
      </c>
      <c r="F168" t="s">
        <v>25</v>
      </c>
      <c r="G168" t="s">
        <v>2278</v>
      </c>
      <c r="H168" t="s">
        <v>1126</v>
      </c>
    </row>
    <row r="169" spans="1:9" hidden="1" x14ac:dyDescent="0.35">
      <c r="A169" t="s">
        <v>154</v>
      </c>
      <c r="B169">
        <v>3916000</v>
      </c>
      <c r="C169" t="s">
        <v>1035</v>
      </c>
      <c r="D169" t="s">
        <v>85</v>
      </c>
      <c r="E169">
        <v>117</v>
      </c>
      <c r="F169" t="s">
        <v>24</v>
      </c>
      <c r="G169" t="s">
        <v>2327</v>
      </c>
      <c r="H169" t="s">
        <v>1036</v>
      </c>
    </row>
    <row r="170" spans="1:9" hidden="1" x14ac:dyDescent="0.35">
      <c r="A170" t="s">
        <v>154</v>
      </c>
      <c r="B170">
        <v>3916000</v>
      </c>
      <c r="C170" t="s">
        <v>1035</v>
      </c>
      <c r="D170" t="s">
        <v>85</v>
      </c>
      <c r="E170">
        <v>117</v>
      </c>
      <c r="F170" t="s">
        <v>27</v>
      </c>
      <c r="G170" t="s">
        <v>2328</v>
      </c>
      <c r="H170" t="s">
        <v>1037</v>
      </c>
    </row>
    <row r="171" spans="1:9" hidden="1" x14ac:dyDescent="0.35">
      <c r="A171" t="s">
        <v>154</v>
      </c>
      <c r="B171">
        <v>3916000</v>
      </c>
      <c r="C171" t="s">
        <v>1035</v>
      </c>
      <c r="D171" t="s">
        <v>85</v>
      </c>
      <c r="E171">
        <v>117</v>
      </c>
      <c r="F171" t="s">
        <v>28</v>
      </c>
      <c r="G171" t="s">
        <v>2275</v>
      </c>
      <c r="H171" t="s">
        <v>1038</v>
      </c>
    </row>
    <row r="172" spans="1:9" x14ac:dyDescent="0.35">
      <c r="A172" t="s">
        <v>154</v>
      </c>
      <c r="B172">
        <v>3916000</v>
      </c>
      <c r="C172" t="s">
        <v>1035</v>
      </c>
      <c r="D172" t="s">
        <v>85</v>
      </c>
      <c r="E172">
        <v>117</v>
      </c>
      <c r="F172" t="s">
        <v>29</v>
      </c>
      <c r="G172" t="s">
        <v>2331</v>
      </c>
      <c r="H172" t="s">
        <v>1039</v>
      </c>
      <c r="I172" t="s">
        <v>2325</v>
      </c>
    </row>
    <row r="173" spans="1:9" hidden="1" x14ac:dyDescent="0.35">
      <c r="A173" t="s">
        <v>154</v>
      </c>
      <c r="B173">
        <v>3916000</v>
      </c>
      <c r="C173" t="s">
        <v>1035</v>
      </c>
      <c r="D173" t="s">
        <v>85</v>
      </c>
      <c r="E173">
        <v>117</v>
      </c>
      <c r="F173" t="s">
        <v>30</v>
      </c>
      <c r="G173" t="s">
        <v>2329</v>
      </c>
      <c r="H173" t="s">
        <v>1040</v>
      </c>
    </row>
    <row r="174" spans="1:9" hidden="1" x14ac:dyDescent="0.35">
      <c r="A174" t="s">
        <v>154</v>
      </c>
      <c r="B174">
        <v>3916000</v>
      </c>
      <c r="C174" t="s">
        <v>156</v>
      </c>
      <c r="D174" t="s">
        <v>49</v>
      </c>
      <c r="E174">
        <v>6</v>
      </c>
      <c r="F174" t="s">
        <v>23</v>
      </c>
      <c r="G174" t="s">
        <v>2326</v>
      </c>
      <c r="H174" t="s">
        <v>158</v>
      </c>
    </row>
    <row r="175" spans="1:9" hidden="1" x14ac:dyDescent="0.35">
      <c r="A175" t="s">
        <v>154</v>
      </c>
      <c r="B175">
        <v>3916000</v>
      </c>
      <c r="C175" t="s">
        <v>156</v>
      </c>
      <c r="D175" t="s">
        <v>49</v>
      </c>
      <c r="E175">
        <v>6</v>
      </c>
      <c r="F175" t="s">
        <v>25</v>
      </c>
      <c r="G175" t="s">
        <v>2278</v>
      </c>
      <c r="H175" t="s">
        <v>159</v>
      </c>
    </row>
    <row r="176" spans="1:9" hidden="1" x14ac:dyDescent="0.35">
      <c r="A176" t="s">
        <v>154</v>
      </c>
      <c r="B176">
        <v>3916000</v>
      </c>
      <c r="C176" t="s">
        <v>156</v>
      </c>
      <c r="D176" t="s">
        <v>49</v>
      </c>
      <c r="E176">
        <v>6</v>
      </c>
      <c r="F176" t="s">
        <v>28</v>
      </c>
      <c r="G176" t="s">
        <v>2275</v>
      </c>
      <c r="H176" t="s">
        <v>160</v>
      </c>
    </row>
    <row r="177" spans="1:9" x14ac:dyDescent="0.35">
      <c r="A177" t="s">
        <v>587</v>
      </c>
      <c r="B177">
        <v>816000</v>
      </c>
      <c r="C177" t="s">
        <v>589</v>
      </c>
      <c r="D177" t="s">
        <v>49</v>
      </c>
      <c r="E177">
        <v>78</v>
      </c>
      <c r="F177" t="s">
        <v>28</v>
      </c>
      <c r="G177" t="s">
        <v>2275</v>
      </c>
      <c r="H177" t="s">
        <v>590</v>
      </c>
      <c r="I177" t="s">
        <v>2325</v>
      </c>
    </row>
    <row r="178" spans="1:9" hidden="1" x14ac:dyDescent="0.35">
      <c r="A178" t="s">
        <v>587</v>
      </c>
      <c r="B178">
        <v>816000</v>
      </c>
      <c r="C178" t="s">
        <v>589</v>
      </c>
      <c r="D178" t="s">
        <v>49</v>
      </c>
      <c r="E178">
        <v>78</v>
      </c>
      <c r="F178" t="s">
        <v>30</v>
      </c>
      <c r="G178" t="s">
        <v>2329</v>
      </c>
      <c r="H178" t="s">
        <v>591</v>
      </c>
    </row>
    <row r="179" spans="1:9" hidden="1" x14ac:dyDescent="0.35">
      <c r="A179" t="s">
        <v>528</v>
      </c>
      <c r="B179">
        <v>4819000</v>
      </c>
      <c r="C179" t="s">
        <v>900</v>
      </c>
      <c r="D179" t="s">
        <v>49</v>
      </c>
      <c r="E179">
        <v>24</v>
      </c>
      <c r="F179" t="s">
        <v>21</v>
      </c>
      <c r="G179" t="s">
        <v>2282</v>
      </c>
      <c r="H179" t="s">
        <v>901</v>
      </c>
    </row>
    <row r="180" spans="1:9" hidden="1" x14ac:dyDescent="0.35">
      <c r="A180" t="s">
        <v>528</v>
      </c>
      <c r="B180">
        <v>4819000</v>
      </c>
      <c r="C180" t="s">
        <v>900</v>
      </c>
      <c r="D180" t="s">
        <v>49</v>
      </c>
      <c r="E180">
        <v>24</v>
      </c>
      <c r="F180" t="s">
        <v>22</v>
      </c>
      <c r="G180" t="s">
        <v>2276</v>
      </c>
      <c r="H180" t="s">
        <v>902</v>
      </c>
    </row>
    <row r="181" spans="1:9" x14ac:dyDescent="0.35">
      <c r="A181" t="s">
        <v>528</v>
      </c>
      <c r="B181">
        <v>4819000</v>
      </c>
      <c r="C181" t="s">
        <v>900</v>
      </c>
      <c r="D181" t="s">
        <v>49</v>
      </c>
      <c r="E181">
        <v>24</v>
      </c>
      <c r="F181" t="s">
        <v>23</v>
      </c>
      <c r="G181" t="s">
        <v>2326</v>
      </c>
      <c r="H181" t="s">
        <v>903</v>
      </c>
      <c r="I181" t="s">
        <v>2325</v>
      </c>
    </row>
    <row r="182" spans="1:9" hidden="1" x14ac:dyDescent="0.35">
      <c r="A182" t="s">
        <v>528</v>
      </c>
      <c r="B182">
        <v>4819000</v>
      </c>
      <c r="C182" t="s">
        <v>900</v>
      </c>
      <c r="D182" t="s">
        <v>49</v>
      </c>
      <c r="E182">
        <v>24</v>
      </c>
      <c r="F182" t="s">
        <v>24</v>
      </c>
      <c r="G182" t="s">
        <v>2327</v>
      </c>
      <c r="H182" t="s">
        <v>904</v>
      </c>
    </row>
    <row r="183" spans="1:9" hidden="1" x14ac:dyDescent="0.35">
      <c r="A183" t="s">
        <v>528</v>
      </c>
      <c r="B183">
        <v>4819000</v>
      </c>
      <c r="C183" t="s">
        <v>900</v>
      </c>
      <c r="D183" t="s">
        <v>49</v>
      </c>
      <c r="E183">
        <v>24</v>
      </c>
      <c r="F183" t="s">
        <v>25</v>
      </c>
      <c r="G183" t="s">
        <v>2278</v>
      </c>
      <c r="H183" t="s">
        <v>905</v>
      </c>
    </row>
    <row r="184" spans="1:9" hidden="1" x14ac:dyDescent="0.35">
      <c r="A184" t="s">
        <v>528</v>
      </c>
      <c r="B184">
        <v>4819000</v>
      </c>
      <c r="C184" t="s">
        <v>900</v>
      </c>
      <c r="D184" t="s">
        <v>49</v>
      </c>
      <c r="E184">
        <v>24</v>
      </c>
      <c r="F184" t="s">
        <v>26</v>
      </c>
      <c r="G184" t="s">
        <v>2281</v>
      </c>
      <c r="H184" t="s">
        <v>906</v>
      </c>
    </row>
    <row r="185" spans="1:9" hidden="1" x14ac:dyDescent="0.35">
      <c r="A185" t="s">
        <v>528</v>
      </c>
      <c r="B185">
        <v>4819000</v>
      </c>
      <c r="C185" t="s">
        <v>900</v>
      </c>
      <c r="D185" t="s">
        <v>49</v>
      </c>
      <c r="E185">
        <v>24</v>
      </c>
      <c r="F185" t="s">
        <v>27</v>
      </c>
      <c r="G185" t="s">
        <v>2328</v>
      </c>
      <c r="H185" t="s">
        <v>907</v>
      </c>
    </row>
    <row r="186" spans="1:9" hidden="1" x14ac:dyDescent="0.35">
      <c r="A186" t="s">
        <v>528</v>
      </c>
      <c r="B186">
        <v>4819000</v>
      </c>
      <c r="C186" t="s">
        <v>900</v>
      </c>
      <c r="D186" t="s">
        <v>49</v>
      </c>
      <c r="E186">
        <v>24</v>
      </c>
      <c r="F186" t="s">
        <v>28</v>
      </c>
      <c r="G186" t="s">
        <v>2275</v>
      </c>
      <c r="H186" t="s">
        <v>908</v>
      </c>
    </row>
    <row r="187" spans="1:9" hidden="1" x14ac:dyDescent="0.35">
      <c r="A187" t="s">
        <v>528</v>
      </c>
      <c r="B187">
        <v>4819000</v>
      </c>
      <c r="C187" t="s">
        <v>900</v>
      </c>
      <c r="D187" t="s">
        <v>49</v>
      </c>
      <c r="E187">
        <v>24</v>
      </c>
      <c r="F187" t="s">
        <v>30</v>
      </c>
      <c r="G187" t="s">
        <v>2329</v>
      </c>
      <c r="H187" t="s">
        <v>903</v>
      </c>
    </row>
    <row r="188" spans="1:9" hidden="1" x14ac:dyDescent="0.35">
      <c r="A188" t="s">
        <v>528</v>
      </c>
      <c r="B188">
        <v>4819000</v>
      </c>
      <c r="C188" t="s">
        <v>754</v>
      </c>
      <c r="D188" t="s">
        <v>501</v>
      </c>
      <c r="E188">
        <v>986</v>
      </c>
      <c r="F188" t="s">
        <v>21</v>
      </c>
      <c r="G188" t="s">
        <v>2282</v>
      </c>
      <c r="H188" t="s">
        <v>755</v>
      </c>
    </row>
    <row r="189" spans="1:9" hidden="1" x14ac:dyDescent="0.35">
      <c r="A189" t="s">
        <v>528</v>
      </c>
      <c r="B189">
        <v>4819000</v>
      </c>
      <c r="C189" t="s">
        <v>754</v>
      </c>
      <c r="D189" t="s">
        <v>501</v>
      </c>
      <c r="E189">
        <v>986</v>
      </c>
      <c r="F189" t="s">
        <v>22</v>
      </c>
      <c r="G189" t="s">
        <v>2276</v>
      </c>
      <c r="H189" t="s">
        <v>755</v>
      </c>
    </row>
    <row r="190" spans="1:9" hidden="1" x14ac:dyDescent="0.35">
      <c r="A190" t="s">
        <v>528</v>
      </c>
      <c r="B190">
        <v>4819000</v>
      </c>
      <c r="C190" t="s">
        <v>754</v>
      </c>
      <c r="D190" t="s">
        <v>501</v>
      </c>
      <c r="E190">
        <v>986</v>
      </c>
      <c r="F190" t="s">
        <v>23</v>
      </c>
      <c r="G190" t="s">
        <v>2326</v>
      </c>
      <c r="H190" t="s">
        <v>755</v>
      </c>
    </row>
    <row r="191" spans="1:9" x14ac:dyDescent="0.35">
      <c r="A191" t="s">
        <v>528</v>
      </c>
      <c r="B191">
        <v>4819000</v>
      </c>
      <c r="C191" t="s">
        <v>754</v>
      </c>
      <c r="D191" t="s">
        <v>501</v>
      </c>
      <c r="E191">
        <v>986</v>
      </c>
      <c r="F191" t="s">
        <v>24</v>
      </c>
      <c r="G191" t="s">
        <v>2327</v>
      </c>
      <c r="H191" t="s">
        <v>755</v>
      </c>
      <c r="I191" t="s">
        <v>2325</v>
      </c>
    </row>
    <row r="192" spans="1:9" hidden="1" x14ac:dyDescent="0.35">
      <c r="A192" t="s">
        <v>528</v>
      </c>
      <c r="B192">
        <v>4819000</v>
      </c>
      <c r="C192" t="s">
        <v>754</v>
      </c>
      <c r="D192" t="s">
        <v>501</v>
      </c>
      <c r="E192">
        <v>986</v>
      </c>
      <c r="F192" t="s">
        <v>28</v>
      </c>
      <c r="G192" t="s">
        <v>2275</v>
      </c>
      <c r="H192" t="s">
        <v>755</v>
      </c>
    </row>
    <row r="193" spans="1:9" hidden="1" x14ac:dyDescent="0.35">
      <c r="A193" t="s">
        <v>528</v>
      </c>
      <c r="B193">
        <v>4819000</v>
      </c>
      <c r="C193" t="s">
        <v>754</v>
      </c>
      <c r="D193" t="s">
        <v>501</v>
      </c>
      <c r="E193">
        <v>986</v>
      </c>
      <c r="F193" t="s">
        <v>30</v>
      </c>
      <c r="G193" t="s">
        <v>2329</v>
      </c>
      <c r="H193" t="s">
        <v>756</v>
      </c>
    </row>
    <row r="194" spans="1:9" x14ac:dyDescent="0.35">
      <c r="A194" t="s">
        <v>528</v>
      </c>
      <c r="B194">
        <v>4819000</v>
      </c>
      <c r="C194" t="s">
        <v>530</v>
      </c>
      <c r="D194" t="s">
        <v>501</v>
      </c>
      <c r="E194">
        <v>506</v>
      </c>
      <c r="F194" t="s">
        <v>23</v>
      </c>
      <c r="G194" t="s">
        <v>2326</v>
      </c>
      <c r="H194" t="s">
        <v>531</v>
      </c>
      <c r="I194" t="s">
        <v>2325</v>
      </c>
    </row>
    <row r="195" spans="1:9" hidden="1" x14ac:dyDescent="0.35">
      <c r="A195" t="s">
        <v>528</v>
      </c>
      <c r="B195">
        <v>4819000</v>
      </c>
      <c r="C195" t="s">
        <v>530</v>
      </c>
      <c r="D195" t="s">
        <v>501</v>
      </c>
      <c r="E195">
        <v>506</v>
      </c>
      <c r="F195" t="s">
        <v>24</v>
      </c>
      <c r="G195" t="s">
        <v>2327</v>
      </c>
      <c r="H195" t="s">
        <v>532</v>
      </c>
    </row>
    <row r="196" spans="1:9" x14ac:dyDescent="0.35">
      <c r="A196" t="s">
        <v>528</v>
      </c>
      <c r="B196">
        <v>4819000</v>
      </c>
      <c r="C196" t="s">
        <v>530</v>
      </c>
      <c r="D196" t="s">
        <v>501</v>
      </c>
      <c r="E196">
        <v>506</v>
      </c>
      <c r="F196" t="s">
        <v>27</v>
      </c>
      <c r="G196" t="s">
        <v>2328</v>
      </c>
      <c r="H196" t="s">
        <v>533</v>
      </c>
      <c r="I196" t="s">
        <v>2325</v>
      </c>
    </row>
    <row r="197" spans="1:9" hidden="1" x14ac:dyDescent="0.35">
      <c r="A197" t="s">
        <v>528</v>
      </c>
      <c r="B197">
        <v>4819000</v>
      </c>
      <c r="C197" t="s">
        <v>530</v>
      </c>
      <c r="D197" t="s">
        <v>501</v>
      </c>
      <c r="E197">
        <v>506</v>
      </c>
      <c r="F197" t="s">
        <v>28</v>
      </c>
      <c r="G197" t="s">
        <v>2275</v>
      </c>
      <c r="H197" t="s">
        <v>534</v>
      </c>
    </row>
    <row r="198" spans="1:9" hidden="1" x14ac:dyDescent="0.35">
      <c r="A198" t="s">
        <v>528</v>
      </c>
      <c r="B198">
        <v>4819000</v>
      </c>
      <c r="C198" t="s">
        <v>530</v>
      </c>
      <c r="D198" t="s">
        <v>501</v>
      </c>
      <c r="E198">
        <v>506</v>
      </c>
      <c r="F198" t="s">
        <v>30</v>
      </c>
      <c r="G198" t="s">
        <v>2329</v>
      </c>
      <c r="H198" t="s">
        <v>535</v>
      </c>
    </row>
    <row r="199" spans="1:9" hidden="1" x14ac:dyDescent="0.35">
      <c r="A199" t="s">
        <v>138</v>
      </c>
      <c r="B199">
        <v>820000</v>
      </c>
      <c r="C199" t="s">
        <v>140</v>
      </c>
      <c r="D199" t="s">
        <v>49</v>
      </c>
      <c r="E199">
        <v>18</v>
      </c>
      <c r="F199" t="s">
        <v>21</v>
      </c>
      <c r="G199" t="s">
        <v>2282</v>
      </c>
      <c r="H199" t="s">
        <v>141</v>
      </c>
    </row>
    <row r="200" spans="1:9" x14ac:dyDescent="0.35">
      <c r="A200" t="s">
        <v>138</v>
      </c>
      <c r="B200">
        <v>820000</v>
      </c>
      <c r="C200" t="s">
        <v>140</v>
      </c>
      <c r="D200" t="s">
        <v>49</v>
      </c>
      <c r="E200">
        <v>18</v>
      </c>
      <c r="F200" t="s">
        <v>22</v>
      </c>
      <c r="G200" t="s">
        <v>2276</v>
      </c>
      <c r="H200" t="s">
        <v>142</v>
      </c>
      <c r="I200" t="s">
        <v>2325</v>
      </c>
    </row>
    <row r="201" spans="1:9" hidden="1" x14ac:dyDescent="0.35">
      <c r="A201" t="s">
        <v>138</v>
      </c>
      <c r="B201">
        <v>820000</v>
      </c>
      <c r="C201" t="s">
        <v>140</v>
      </c>
      <c r="D201" t="s">
        <v>49</v>
      </c>
      <c r="E201">
        <v>18</v>
      </c>
      <c r="F201" t="s">
        <v>23</v>
      </c>
      <c r="G201" t="s">
        <v>2326</v>
      </c>
      <c r="H201" t="s">
        <v>143</v>
      </c>
    </row>
    <row r="202" spans="1:9" hidden="1" x14ac:dyDescent="0.35">
      <c r="A202" t="s">
        <v>138</v>
      </c>
      <c r="B202">
        <v>820000</v>
      </c>
      <c r="C202" t="s">
        <v>140</v>
      </c>
      <c r="D202" t="s">
        <v>49</v>
      </c>
      <c r="E202">
        <v>18</v>
      </c>
      <c r="F202" t="s">
        <v>24</v>
      </c>
      <c r="G202" t="s">
        <v>2327</v>
      </c>
      <c r="H202" t="s">
        <v>144</v>
      </c>
    </row>
    <row r="203" spans="1:9" hidden="1" x14ac:dyDescent="0.35">
      <c r="A203" t="s">
        <v>138</v>
      </c>
      <c r="B203">
        <v>820000</v>
      </c>
      <c r="C203" t="s">
        <v>140</v>
      </c>
      <c r="D203" t="s">
        <v>49</v>
      </c>
      <c r="E203">
        <v>18</v>
      </c>
      <c r="F203" t="s">
        <v>25</v>
      </c>
      <c r="G203" t="s">
        <v>2278</v>
      </c>
      <c r="H203" t="s">
        <v>145</v>
      </c>
    </row>
    <row r="204" spans="1:9" hidden="1" x14ac:dyDescent="0.35">
      <c r="A204" t="s">
        <v>138</v>
      </c>
      <c r="B204">
        <v>820000</v>
      </c>
      <c r="C204" t="s">
        <v>140</v>
      </c>
      <c r="D204" t="s">
        <v>49</v>
      </c>
      <c r="E204">
        <v>18</v>
      </c>
      <c r="F204" t="s">
        <v>26</v>
      </c>
      <c r="G204" t="s">
        <v>2281</v>
      </c>
      <c r="H204" t="s">
        <v>146</v>
      </c>
    </row>
    <row r="205" spans="1:9" hidden="1" x14ac:dyDescent="0.35">
      <c r="A205" t="s">
        <v>138</v>
      </c>
      <c r="B205">
        <v>820000</v>
      </c>
      <c r="C205" t="s">
        <v>140</v>
      </c>
      <c r="D205" t="s">
        <v>49</v>
      </c>
      <c r="E205">
        <v>18</v>
      </c>
      <c r="F205" t="s">
        <v>27</v>
      </c>
      <c r="G205" t="s">
        <v>2328</v>
      </c>
      <c r="H205" t="s">
        <v>147</v>
      </c>
    </row>
    <row r="206" spans="1:9" hidden="1" x14ac:dyDescent="0.35">
      <c r="A206" t="s">
        <v>138</v>
      </c>
      <c r="B206">
        <v>820000</v>
      </c>
      <c r="C206" t="s">
        <v>140</v>
      </c>
      <c r="D206" t="s">
        <v>49</v>
      </c>
      <c r="E206">
        <v>18</v>
      </c>
      <c r="F206" t="s">
        <v>28</v>
      </c>
      <c r="G206" t="s">
        <v>2275</v>
      </c>
      <c r="H206" t="s">
        <v>148</v>
      </c>
    </row>
    <row r="207" spans="1:9" hidden="1" x14ac:dyDescent="0.35">
      <c r="A207" t="s">
        <v>138</v>
      </c>
      <c r="B207">
        <v>820000</v>
      </c>
      <c r="C207" t="s">
        <v>140</v>
      </c>
      <c r="D207" t="s">
        <v>49</v>
      </c>
      <c r="E207">
        <v>18</v>
      </c>
      <c r="F207" t="s">
        <v>30</v>
      </c>
      <c r="G207" t="s">
        <v>2329</v>
      </c>
      <c r="H207" t="s">
        <v>149</v>
      </c>
    </row>
    <row r="208" spans="1:9" hidden="1" x14ac:dyDescent="0.35">
      <c r="A208" t="s">
        <v>823</v>
      </c>
      <c r="B208">
        <v>1921000</v>
      </c>
      <c r="C208" t="s">
        <v>1116</v>
      </c>
      <c r="D208" t="s">
        <v>501</v>
      </c>
      <c r="E208">
        <v>882</v>
      </c>
      <c r="F208" t="s">
        <v>29</v>
      </c>
      <c r="G208" t="s">
        <v>2331</v>
      </c>
      <c r="H208" t="s">
        <v>1117</v>
      </c>
    </row>
    <row r="209" spans="1:9" hidden="1" x14ac:dyDescent="0.35">
      <c r="A209" t="s">
        <v>823</v>
      </c>
      <c r="B209">
        <v>1921000</v>
      </c>
      <c r="C209" t="s">
        <v>825</v>
      </c>
      <c r="D209" t="s">
        <v>501</v>
      </c>
      <c r="E209">
        <v>883</v>
      </c>
      <c r="F209" t="s">
        <v>21</v>
      </c>
      <c r="G209" t="s">
        <v>2282</v>
      </c>
      <c r="H209" t="s">
        <v>826</v>
      </c>
    </row>
    <row r="210" spans="1:9" hidden="1" x14ac:dyDescent="0.35">
      <c r="A210" t="s">
        <v>823</v>
      </c>
      <c r="B210">
        <v>1921000</v>
      </c>
      <c r="C210" t="s">
        <v>825</v>
      </c>
      <c r="D210" t="s">
        <v>501</v>
      </c>
      <c r="E210">
        <v>883</v>
      </c>
      <c r="F210" t="s">
        <v>22</v>
      </c>
      <c r="G210" t="s">
        <v>2276</v>
      </c>
      <c r="H210" t="s">
        <v>827</v>
      </c>
    </row>
    <row r="211" spans="1:9" hidden="1" x14ac:dyDescent="0.35">
      <c r="A211" t="s">
        <v>823</v>
      </c>
      <c r="B211">
        <v>1921000</v>
      </c>
      <c r="C211" t="s">
        <v>825</v>
      </c>
      <c r="D211" t="s">
        <v>501</v>
      </c>
      <c r="E211">
        <v>883</v>
      </c>
      <c r="F211" t="s">
        <v>23</v>
      </c>
      <c r="G211" t="s">
        <v>2326</v>
      </c>
      <c r="H211" t="s">
        <v>828</v>
      </c>
    </row>
    <row r="212" spans="1:9" x14ac:dyDescent="0.35">
      <c r="A212" t="s">
        <v>823</v>
      </c>
      <c r="B212">
        <v>1921000</v>
      </c>
      <c r="C212" t="s">
        <v>825</v>
      </c>
      <c r="D212" t="s">
        <v>501</v>
      </c>
      <c r="E212">
        <v>883</v>
      </c>
      <c r="F212" t="s">
        <v>24</v>
      </c>
      <c r="G212" t="s">
        <v>2327</v>
      </c>
      <c r="H212" t="s">
        <v>829</v>
      </c>
      <c r="I212" t="s">
        <v>2325</v>
      </c>
    </row>
    <row r="213" spans="1:9" hidden="1" x14ac:dyDescent="0.35">
      <c r="A213" t="s">
        <v>823</v>
      </c>
      <c r="B213">
        <v>1921000</v>
      </c>
      <c r="C213" t="s">
        <v>825</v>
      </c>
      <c r="D213" t="s">
        <v>501</v>
      </c>
      <c r="E213">
        <v>883</v>
      </c>
      <c r="F213" t="s">
        <v>25</v>
      </c>
      <c r="G213" t="s">
        <v>2278</v>
      </c>
      <c r="H213" t="s">
        <v>830</v>
      </c>
    </row>
    <row r="214" spans="1:9" hidden="1" x14ac:dyDescent="0.35">
      <c r="A214" t="s">
        <v>823</v>
      </c>
      <c r="B214">
        <v>1921000</v>
      </c>
      <c r="C214" t="s">
        <v>825</v>
      </c>
      <c r="D214" t="s">
        <v>501</v>
      </c>
      <c r="E214">
        <v>883</v>
      </c>
      <c r="F214" t="s">
        <v>28</v>
      </c>
      <c r="G214" t="s">
        <v>2275</v>
      </c>
      <c r="H214" t="s">
        <v>831</v>
      </c>
    </row>
    <row r="215" spans="1:9" hidden="1" x14ac:dyDescent="0.35">
      <c r="A215" t="s">
        <v>823</v>
      </c>
      <c r="B215">
        <v>1921000</v>
      </c>
      <c r="C215" t="s">
        <v>825</v>
      </c>
      <c r="D215" t="s">
        <v>501</v>
      </c>
      <c r="E215">
        <v>883</v>
      </c>
      <c r="F215" t="s">
        <v>30</v>
      </c>
      <c r="G215" t="s">
        <v>2329</v>
      </c>
      <c r="H215" t="s">
        <v>832</v>
      </c>
    </row>
    <row r="216" spans="1:9" x14ac:dyDescent="0.35">
      <c r="A216" t="s">
        <v>561</v>
      </c>
      <c r="B216">
        <v>2622000</v>
      </c>
      <c r="C216" t="s">
        <v>1400</v>
      </c>
      <c r="D216" t="s">
        <v>49</v>
      </c>
      <c r="E216">
        <v>11</v>
      </c>
      <c r="F216" t="s">
        <v>21</v>
      </c>
      <c r="G216" t="s">
        <v>2282</v>
      </c>
      <c r="H216" t="s">
        <v>1401</v>
      </c>
      <c r="I216" t="s">
        <v>2325</v>
      </c>
    </row>
    <row r="217" spans="1:9" hidden="1" x14ac:dyDescent="0.35">
      <c r="A217" t="s">
        <v>561</v>
      </c>
      <c r="B217">
        <v>2622000</v>
      </c>
      <c r="C217" t="s">
        <v>1400</v>
      </c>
      <c r="D217" t="s">
        <v>49</v>
      </c>
      <c r="E217">
        <v>11</v>
      </c>
      <c r="F217" t="s">
        <v>22</v>
      </c>
      <c r="G217" t="s">
        <v>2276</v>
      </c>
      <c r="H217" t="s">
        <v>1402</v>
      </c>
    </row>
    <row r="218" spans="1:9" hidden="1" x14ac:dyDescent="0.35">
      <c r="A218" t="s">
        <v>561</v>
      </c>
      <c r="B218">
        <v>2622000</v>
      </c>
      <c r="C218" t="s">
        <v>1400</v>
      </c>
      <c r="D218" t="s">
        <v>49</v>
      </c>
      <c r="E218">
        <v>11</v>
      </c>
      <c r="F218" t="s">
        <v>23</v>
      </c>
      <c r="G218" t="s">
        <v>2326</v>
      </c>
      <c r="H218" t="s">
        <v>1403</v>
      </c>
    </row>
    <row r="219" spans="1:9" hidden="1" x14ac:dyDescent="0.35">
      <c r="A219" t="s">
        <v>561</v>
      </c>
      <c r="B219">
        <v>2622000</v>
      </c>
      <c r="C219" t="s">
        <v>1400</v>
      </c>
      <c r="D219" t="s">
        <v>49</v>
      </c>
      <c r="E219">
        <v>11</v>
      </c>
      <c r="F219" t="s">
        <v>24</v>
      </c>
      <c r="G219" t="s">
        <v>2327</v>
      </c>
      <c r="H219" t="s">
        <v>1404</v>
      </c>
    </row>
    <row r="220" spans="1:9" hidden="1" x14ac:dyDescent="0.35">
      <c r="A220" t="s">
        <v>561</v>
      </c>
      <c r="B220">
        <v>2622000</v>
      </c>
      <c r="C220" t="s">
        <v>1400</v>
      </c>
      <c r="D220" t="s">
        <v>49</v>
      </c>
      <c r="E220">
        <v>11</v>
      </c>
      <c r="F220" t="s">
        <v>25</v>
      </c>
      <c r="G220" t="s">
        <v>2278</v>
      </c>
      <c r="H220" t="s">
        <v>1405</v>
      </c>
    </row>
    <row r="221" spans="1:9" hidden="1" x14ac:dyDescent="0.35">
      <c r="A221" t="s">
        <v>561</v>
      </c>
      <c r="B221">
        <v>2622000</v>
      </c>
      <c r="C221" t="s">
        <v>1400</v>
      </c>
      <c r="D221" t="s">
        <v>49</v>
      </c>
      <c r="E221">
        <v>11</v>
      </c>
      <c r="F221" t="s">
        <v>27</v>
      </c>
      <c r="G221" t="s">
        <v>2328</v>
      </c>
      <c r="H221" t="s">
        <v>1406</v>
      </c>
    </row>
    <row r="222" spans="1:9" hidden="1" x14ac:dyDescent="0.35">
      <c r="A222" t="s">
        <v>561</v>
      </c>
      <c r="B222">
        <v>2622000</v>
      </c>
      <c r="C222" t="s">
        <v>1400</v>
      </c>
      <c r="D222" t="s">
        <v>49</v>
      </c>
      <c r="E222">
        <v>11</v>
      </c>
      <c r="F222" t="s">
        <v>28</v>
      </c>
      <c r="G222" t="s">
        <v>2275</v>
      </c>
      <c r="H222" t="s">
        <v>1407</v>
      </c>
    </row>
    <row r="223" spans="1:9" hidden="1" x14ac:dyDescent="0.35">
      <c r="A223" t="s">
        <v>561</v>
      </c>
      <c r="B223">
        <v>2622000</v>
      </c>
      <c r="C223" t="s">
        <v>1400</v>
      </c>
      <c r="D223" t="s">
        <v>49</v>
      </c>
      <c r="E223">
        <v>11</v>
      </c>
      <c r="F223" t="s">
        <v>30</v>
      </c>
      <c r="G223" t="s">
        <v>2329</v>
      </c>
      <c r="H223" t="s">
        <v>1408</v>
      </c>
    </row>
    <row r="224" spans="1:9" hidden="1" x14ac:dyDescent="0.35">
      <c r="A224" t="s">
        <v>561</v>
      </c>
      <c r="B224">
        <v>2622000</v>
      </c>
      <c r="C224" t="s">
        <v>574</v>
      </c>
      <c r="D224" t="s">
        <v>501</v>
      </c>
      <c r="E224">
        <v>509</v>
      </c>
      <c r="F224" t="s">
        <v>21</v>
      </c>
      <c r="G224" t="s">
        <v>2282</v>
      </c>
      <c r="H224" t="s">
        <v>575</v>
      </c>
    </row>
    <row r="225" spans="1:9" hidden="1" x14ac:dyDescent="0.35">
      <c r="A225" t="s">
        <v>561</v>
      </c>
      <c r="B225">
        <v>2622000</v>
      </c>
      <c r="C225" t="s">
        <v>574</v>
      </c>
      <c r="D225" t="s">
        <v>501</v>
      </c>
      <c r="E225">
        <v>509</v>
      </c>
      <c r="F225" t="s">
        <v>22</v>
      </c>
      <c r="G225" t="s">
        <v>2276</v>
      </c>
      <c r="H225" t="s">
        <v>576</v>
      </c>
    </row>
    <row r="226" spans="1:9" hidden="1" x14ac:dyDescent="0.35">
      <c r="A226" t="s">
        <v>561</v>
      </c>
      <c r="B226">
        <v>2622000</v>
      </c>
      <c r="C226" t="s">
        <v>574</v>
      </c>
      <c r="D226" t="s">
        <v>501</v>
      </c>
      <c r="E226">
        <v>509</v>
      </c>
      <c r="F226" t="s">
        <v>23</v>
      </c>
      <c r="G226" t="s">
        <v>2326</v>
      </c>
      <c r="H226" t="s">
        <v>577</v>
      </c>
    </row>
    <row r="227" spans="1:9" hidden="1" x14ac:dyDescent="0.35">
      <c r="A227" t="s">
        <v>399</v>
      </c>
      <c r="B227">
        <v>3719000</v>
      </c>
      <c r="C227" t="s">
        <v>601</v>
      </c>
      <c r="D227" t="s">
        <v>501</v>
      </c>
      <c r="E227">
        <v>729</v>
      </c>
      <c r="F227" t="s">
        <v>24</v>
      </c>
      <c r="G227" t="s">
        <v>2327</v>
      </c>
      <c r="H227" t="s">
        <v>602</v>
      </c>
    </row>
    <row r="228" spans="1:9" hidden="1" x14ac:dyDescent="0.35">
      <c r="A228" t="s">
        <v>399</v>
      </c>
      <c r="B228">
        <v>3719000</v>
      </c>
      <c r="C228" t="s">
        <v>601</v>
      </c>
      <c r="D228" t="s">
        <v>501</v>
      </c>
      <c r="E228">
        <v>729</v>
      </c>
      <c r="F228" t="s">
        <v>28</v>
      </c>
      <c r="G228" t="s">
        <v>2275</v>
      </c>
      <c r="H228" t="s">
        <v>603</v>
      </c>
    </row>
    <row r="229" spans="1:9" hidden="1" x14ac:dyDescent="0.35">
      <c r="A229" t="s">
        <v>983</v>
      </c>
      <c r="B229">
        <v>4824000</v>
      </c>
      <c r="C229" t="s">
        <v>985</v>
      </c>
      <c r="D229" t="s">
        <v>49</v>
      </c>
      <c r="E229">
        <v>89</v>
      </c>
      <c r="F229" t="s">
        <v>21</v>
      </c>
      <c r="G229" t="s">
        <v>2282</v>
      </c>
      <c r="H229" t="s">
        <v>986</v>
      </c>
    </row>
    <row r="230" spans="1:9" hidden="1" x14ac:dyDescent="0.35">
      <c r="A230" t="s">
        <v>983</v>
      </c>
      <c r="B230">
        <v>4824000</v>
      </c>
      <c r="C230" t="s">
        <v>985</v>
      </c>
      <c r="D230" t="s">
        <v>49</v>
      </c>
      <c r="E230">
        <v>89</v>
      </c>
      <c r="F230" t="s">
        <v>22</v>
      </c>
      <c r="G230" t="s">
        <v>2276</v>
      </c>
      <c r="H230" t="s">
        <v>987</v>
      </c>
    </row>
    <row r="231" spans="1:9" x14ac:dyDescent="0.35">
      <c r="A231" t="s">
        <v>983</v>
      </c>
      <c r="B231">
        <v>4824000</v>
      </c>
      <c r="C231" t="s">
        <v>985</v>
      </c>
      <c r="D231" t="s">
        <v>49</v>
      </c>
      <c r="E231">
        <v>89</v>
      </c>
      <c r="F231" t="s">
        <v>23</v>
      </c>
      <c r="G231" t="s">
        <v>2326</v>
      </c>
      <c r="H231" t="s">
        <v>988</v>
      </c>
      <c r="I231" t="s">
        <v>2325</v>
      </c>
    </row>
    <row r="232" spans="1:9" hidden="1" x14ac:dyDescent="0.35">
      <c r="A232" t="s">
        <v>983</v>
      </c>
      <c r="B232">
        <v>4824000</v>
      </c>
      <c r="C232" t="s">
        <v>985</v>
      </c>
      <c r="D232" t="s">
        <v>49</v>
      </c>
      <c r="E232">
        <v>89</v>
      </c>
      <c r="F232" t="s">
        <v>24</v>
      </c>
      <c r="G232" t="s">
        <v>2327</v>
      </c>
      <c r="H232" t="s">
        <v>989</v>
      </c>
    </row>
    <row r="233" spans="1:9" hidden="1" x14ac:dyDescent="0.35">
      <c r="A233" t="s">
        <v>983</v>
      </c>
      <c r="B233">
        <v>4824000</v>
      </c>
      <c r="C233" t="s">
        <v>985</v>
      </c>
      <c r="D233" t="s">
        <v>49</v>
      </c>
      <c r="E233">
        <v>89</v>
      </c>
      <c r="F233" t="s">
        <v>26</v>
      </c>
      <c r="G233" t="s">
        <v>2281</v>
      </c>
      <c r="H233" t="s">
        <v>990</v>
      </c>
    </row>
    <row r="234" spans="1:9" hidden="1" x14ac:dyDescent="0.35">
      <c r="A234" t="s">
        <v>983</v>
      </c>
      <c r="B234">
        <v>4824000</v>
      </c>
      <c r="C234" t="s">
        <v>985</v>
      </c>
      <c r="D234" t="s">
        <v>49</v>
      </c>
      <c r="E234">
        <v>89</v>
      </c>
      <c r="F234" t="s">
        <v>28</v>
      </c>
      <c r="G234" t="s">
        <v>2275</v>
      </c>
      <c r="H234" t="s">
        <v>991</v>
      </c>
    </row>
    <row r="235" spans="1:9" hidden="1" x14ac:dyDescent="0.35">
      <c r="A235" t="s">
        <v>983</v>
      </c>
      <c r="B235">
        <v>4824000</v>
      </c>
      <c r="C235" t="s">
        <v>985</v>
      </c>
      <c r="D235" t="s">
        <v>49</v>
      </c>
      <c r="E235">
        <v>89</v>
      </c>
      <c r="F235" t="s">
        <v>30</v>
      </c>
      <c r="G235" t="s">
        <v>2329</v>
      </c>
      <c r="H235" t="s">
        <v>992</v>
      </c>
    </row>
    <row r="236" spans="1:9" hidden="1" x14ac:dyDescent="0.35">
      <c r="A236" t="s">
        <v>412</v>
      </c>
      <c r="B236">
        <v>4827000</v>
      </c>
      <c r="C236" t="s">
        <v>414</v>
      </c>
      <c r="D236" t="s">
        <v>49</v>
      </c>
      <c r="E236">
        <v>94</v>
      </c>
      <c r="F236" t="s">
        <v>22</v>
      </c>
      <c r="G236" t="s">
        <v>2276</v>
      </c>
      <c r="H236" t="s">
        <v>415</v>
      </c>
    </row>
    <row r="237" spans="1:9" hidden="1" x14ac:dyDescent="0.35">
      <c r="A237" t="s">
        <v>412</v>
      </c>
      <c r="B237">
        <v>4827000</v>
      </c>
      <c r="C237" t="s">
        <v>414</v>
      </c>
      <c r="D237" t="s">
        <v>49</v>
      </c>
      <c r="E237">
        <v>94</v>
      </c>
      <c r="F237" t="s">
        <v>23</v>
      </c>
      <c r="G237" t="s">
        <v>2326</v>
      </c>
      <c r="H237" t="s">
        <v>416</v>
      </c>
    </row>
    <row r="238" spans="1:9" x14ac:dyDescent="0.35">
      <c r="A238" t="s">
        <v>412</v>
      </c>
      <c r="B238">
        <v>4827000</v>
      </c>
      <c r="C238" t="s">
        <v>843</v>
      </c>
      <c r="D238" t="s">
        <v>501</v>
      </c>
      <c r="E238">
        <v>511</v>
      </c>
      <c r="F238" t="s">
        <v>24</v>
      </c>
      <c r="G238" t="s">
        <v>2327</v>
      </c>
      <c r="H238" t="s">
        <v>2334</v>
      </c>
      <c r="I238" t="s">
        <v>2325</v>
      </c>
    </row>
    <row r="239" spans="1:9" hidden="1" x14ac:dyDescent="0.35">
      <c r="A239" t="s">
        <v>412</v>
      </c>
      <c r="B239">
        <v>4827000</v>
      </c>
      <c r="C239" t="s">
        <v>843</v>
      </c>
      <c r="D239" t="s">
        <v>501</v>
      </c>
      <c r="E239">
        <v>511</v>
      </c>
      <c r="F239" t="s">
        <v>29</v>
      </c>
      <c r="G239" t="s">
        <v>2331</v>
      </c>
      <c r="H239" t="s">
        <v>844</v>
      </c>
    </row>
    <row r="240" spans="1:9" hidden="1" x14ac:dyDescent="0.35">
      <c r="A240" t="s">
        <v>412</v>
      </c>
      <c r="B240">
        <v>4827000</v>
      </c>
      <c r="C240" t="s">
        <v>843</v>
      </c>
      <c r="D240" t="s">
        <v>501</v>
      </c>
      <c r="E240">
        <v>511</v>
      </c>
      <c r="F240" t="s">
        <v>30</v>
      </c>
      <c r="G240" t="s">
        <v>2329</v>
      </c>
      <c r="H240" t="s">
        <v>845</v>
      </c>
    </row>
    <row r="241" spans="1:9" hidden="1" x14ac:dyDescent="0.35">
      <c r="A241" t="s">
        <v>412</v>
      </c>
      <c r="B241">
        <v>4827000</v>
      </c>
      <c r="C241" t="s">
        <v>1248</v>
      </c>
      <c r="D241" t="s">
        <v>501</v>
      </c>
      <c r="E241">
        <v>2062</v>
      </c>
      <c r="F241" t="s">
        <v>21</v>
      </c>
      <c r="G241" t="s">
        <v>2282</v>
      </c>
      <c r="H241" t="s">
        <v>1249</v>
      </c>
    </row>
    <row r="242" spans="1:9" x14ac:dyDescent="0.35">
      <c r="A242" t="s">
        <v>412</v>
      </c>
      <c r="B242">
        <v>4827000</v>
      </c>
      <c r="C242" t="s">
        <v>1248</v>
      </c>
      <c r="D242" t="s">
        <v>501</v>
      </c>
      <c r="E242">
        <v>2062</v>
      </c>
      <c r="F242" t="s">
        <v>24</v>
      </c>
      <c r="G242" t="s">
        <v>2327</v>
      </c>
      <c r="H242" t="s">
        <v>1250</v>
      </c>
      <c r="I242" t="s">
        <v>2325</v>
      </c>
    </row>
    <row r="243" spans="1:9" hidden="1" x14ac:dyDescent="0.35">
      <c r="A243" t="s">
        <v>412</v>
      </c>
      <c r="B243">
        <v>4827000</v>
      </c>
      <c r="C243" t="s">
        <v>1248</v>
      </c>
      <c r="D243" t="s">
        <v>501</v>
      </c>
      <c r="E243">
        <v>2062</v>
      </c>
      <c r="F243" t="s">
        <v>28</v>
      </c>
      <c r="G243" t="s">
        <v>2275</v>
      </c>
      <c r="H243" t="s">
        <v>2334</v>
      </c>
    </row>
    <row r="244" spans="1:9" hidden="1" x14ac:dyDescent="0.35">
      <c r="A244" t="s">
        <v>412</v>
      </c>
      <c r="B244">
        <v>4827000</v>
      </c>
      <c r="C244" t="s">
        <v>1248</v>
      </c>
      <c r="D244" t="s">
        <v>501</v>
      </c>
      <c r="E244">
        <v>2062</v>
      </c>
      <c r="F244" t="s">
        <v>29</v>
      </c>
      <c r="G244" t="s">
        <v>2331</v>
      </c>
      <c r="H244" t="s">
        <v>1251</v>
      </c>
    </row>
    <row r="245" spans="1:9" hidden="1" x14ac:dyDescent="0.35">
      <c r="A245" t="s">
        <v>412</v>
      </c>
      <c r="B245">
        <v>4827000</v>
      </c>
      <c r="C245" t="s">
        <v>1248</v>
      </c>
      <c r="D245" t="s">
        <v>501</v>
      </c>
      <c r="E245">
        <v>2062</v>
      </c>
      <c r="F245" t="s">
        <v>30</v>
      </c>
      <c r="G245" t="s">
        <v>2329</v>
      </c>
      <c r="H245" t="s">
        <v>1252</v>
      </c>
    </row>
    <row r="246" spans="1:9" hidden="1" x14ac:dyDescent="0.35">
      <c r="A246" t="s">
        <v>2079</v>
      </c>
      <c r="B246">
        <v>626000</v>
      </c>
      <c r="C246" t="s">
        <v>2081</v>
      </c>
      <c r="D246" t="s">
        <v>464</v>
      </c>
      <c r="E246">
        <v>445</v>
      </c>
      <c r="F246" t="s">
        <v>21</v>
      </c>
      <c r="G246" t="s">
        <v>2282</v>
      </c>
      <c r="H246" t="s">
        <v>769</v>
      </c>
    </row>
    <row r="247" spans="1:9" hidden="1" x14ac:dyDescent="0.35">
      <c r="A247" t="s">
        <v>2079</v>
      </c>
      <c r="B247">
        <v>626000</v>
      </c>
      <c r="C247" t="s">
        <v>2081</v>
      </c>
      <c r="D247" t="s">
        <v>464</v>
      </c>
      <c r="E247">
        <v>445</v>
      </c>
      <c r="F247" t="s">
        <v>22</v>
      </c>
      <c r="G247" t="s">
        <v>2276</v>
      </c>
      <c r="H247" t="s">
        <v>2082</v>
      </c>
    </row>
    <row r="248" spans="1:9" hidden="1" x14ac:dyDescent="0.35">
      <c r="A248" t="s">
        <v>1302</v>
      </c>
      <c r="B248">
        <v>427400</v>
      </c>
      <c r="C248" t="s">
        <v>1304</v>
      </c>
      <c r="D248" t="s">
        <v>49</v>
      </c>
      <c r="E248">
        <v>419</v>
      </c>
      <c r="F248" t="s">
        <v>22</v>
      </c>
      <c r="G248" t="s">
        <v>2276</v>
      </c>
      <c r="H248" t="s">
        <v>1305</v>
      </c>
    </row>
    <row r="249" spans="1:9" hidden="1" x14ac:dyDescent="0.35">
      <c r="A249" t="s">
        <v>1302</v>
      </c>
      <c r="B249">
        <v>427400</v>
      </c>
      <c r="C249" t="s">
        <v>1304</v>
      </c>
      <c r="D249" t="s">
        <v>49</v>
      </c>
      <c r="E249">
        <v>419</v>
      </c>
      <c r="F249" t="s">
        <v>23</v>
      </c>
      <c r="G249" t="s">
        <v>2326</v>
      </c>
      <c r="H249" t="s">
        <v>1306</v>
      </c>
    </row>
    <row r="250" spans="1:9" hidden="1" x14ac:dyDescent="0.35">
      <c r="A250" t="s">
        <v>1302</v>
      </c>
      <c r="B250">
        <v>427400</v>
      </c>
      <c r="C250" t="s">
        <v>1304</v>
      </c>
      <c r="D250" t="s">
        <v>49</v>
      </c>
      <c r="E250">
        <v>419</v>
      </c>
      <c r="F250" t="s">
        <v>24</v>
      </c>
      <c r="G250" t="s">
        <v>2327</v>
      </c>
      <c r="H250" t="s">
        <v>1306</v>
      </c>
    </row>
    <row r="251" spans="1:9" hidden="1" x14ac:dyDescent="0.35">
      <c r="A251" t="s">
        <v>1302</v>
      </c>
      <c r="B251">
        <v>427400</v>
      </c>
      <c r="C251" t="s">
        <v>1304</v>
      </c>
      <c r="D251" t="s">
        <v>49</v>
      </c>
      <c r="E251">
        <v>419</v>
      </c>
      <c r="F251" t="s">
        <v>25</v>
      </c>
      <c r="G251" t="s">
        <v>2278</v>
      </c>
      <c r="H251" t="s">
        <v>2336</v>
      </c>
    </row>
    <row r="252" spans="1:9" x14ac:dyDescent="0.35">
      <c r="A252" t="s">
        <v>1302</v>
      </c>
      <c r="B252">
        <v>427400</v>
      </c>
      <c r="C252" t="s">
        <v>1304</v>
      </c>
      <c r="D252" t="s">
        <v>49</v>
      </c>
      <c r="E252">
        <v>419</v>
      </c>
      <c r="F252" t="s">
        <v>27</v>
      </c>
      <c r="G252" t="s">
        <v>2328</v>
      </c>
      <c r="H252" t="s">
        <v>1308</v>
      </c>
      <c r="I252" t="s">
        <v>2325</v>
      </c>
    </row>
    <row r="253" spans="1:9" hidden="1" x14ac:dyDescent="0.35">
      <c r="A253" t="s">
        <v>1302</v>
      </c>
      <c r="B253">
        <v>427400</v>
      </c>
      <c r="C253" t="s">
        <v>1304</v>
      </c>
      <c r="D253" t="s">
        <v>49</v>
      </c>
      <c r="E253">
        <v>419</v>
      </c>
      <c r="F253" t="s">
        <v>30</v>
      </c>
      <c r="G253" t="s">
        <v>2329</v>
      </c>
      <c r="H253" t="s">
        <v>1309</v>
      </c>
    </row>
    <row r="254" spans="1:9" x14ac:dyDescent="0.35">
      <c r="A254" t="s">
        <v>308</v>
      </c>
      <c r="B254">
        <v>427820</v>
      </c>
      <c r="C254" t="s">
        <v>310</v>
      </c>
      <c r="D254" t="s">
        <v>49</v>
      </c>
      <c r="E254">
        <v>352</v>
      </c>
      <c r="F254" t="s">
        <v>27</v>
      </c>
      <c r="G254" t="s">
        <v>2328</v>
      </c>
      <c r="H254" t="s">
        <v>311</v>
      </c>
      <c r="I254" t="s">
        <v>2325</v>
      </c>
    </row>
    <row r="255" spans="1:9" hidden="1" x14ac:dyDescent="0.35">
      <c r="A255" t="s">
        <v>308</v>
      </c>
      <c r="B255">
        <v>427820</v>
      </c>
      <c r="C255" t="s">
        <v>310</v>
      </c>
      <c r="D255" t="s">
        <v>49</v>
      </c>
      <c r="E255">
        <v>352</v>
      </c>
      <c r="F255" t="s">
        <v>28</v>
      </c>
      <c r="G255" t="s">
        <v>2275</v>
      </c>
      <c r="H255" t="s">
        <v>312</v>
      </c>
    </row>
    <row r="256" spans="1:9" hidden="1" x14ac:dyDescent="0.35">
      <c r="A256" t="s">
        <v>308</v>
      </c>
      <c r="B256">
        <v>427820</v>
      </c>
      <c r="C256" t="s">
        <v>310</v>
      </c>
      <c r="D256" t="s">
        <v>49</v>
      </c>
      <c r="E256">
        <v>352</v>
      </c>
      <c r="F256" t="s">
        <v>30</v>
      </c>
      <c r="G256" t="s">
        <v>2329</v>
      </c>
      <c r="H256" t="s">
        <v>313</v>
      </c>
    </row>
    <row r="257" spans="1:9" hidden="1" x14ac:dyDescent="0.35">
      <c r="A257" t="s">
        <v>393</v>
      </c>
      <c r="B257" t="s">
        <v>394</v>
      </c>
      <c r="C257" t="s">
        <v>1873</v>
      </c>
      <c r="D257" t="s">
        <v>501</v>
      </c>
      <c r="E257">
        <v>731</v>
      </c>
      <c r="F257" t="s">
        <v>21</v>
      </c>
      <c r="G257" t="s">
        <v>2282</v>
      </c>
      <c r="H257" t="s">
        <v>1874</v>
      </c>
    </row>
    <row r="258" spans="1:9" hidden="1" x14ac:dyDescent="0.35">
      <c r="A258" t="s">
        <v>393</v>
      </c>
      <c r="B258" t="s">
        <v>394</v>
      </c>
      <c r="C258" t="s">
        <v>1873</v>
      </c>
      <c r="D258" t="s">
        <v>501</v>
      </c>
      <c r="E258">
        <v>731</v>
      </c>
      <c r="F258" t="s">
        <v>22</v>
      </c>
      <c r="G258" t="s">
        <v>2276</v>
      </c>
      <c r="H258" t="s">
        <v>1875</v>
      </c>
    </row>
    <row r="259" spans="1:9" hidden="1" x14ac:dyDescent="0.35">
      <c r="A259" t="s">
        <v>393</v>
      </c>
      <c r="B259" t="s">
        <v>394</v>
      </c>
      <c r="C259" t="s">
        <v>1873</v>
      </c>
      <c r="D259" t="s">
        <v>501</v>
      </c>
      <c r="E259">
        <v>731</v>
      </c>
      <c r="F259" t="s">
        <v>23</v>
      </c>
      <c r="G259" t="s">
        <v>2326</v>
      </c>
      <c r="H259" t="s">
        <v>1876</v>
      </c>
    </row>
    <row r="260" spans="1:9" x14ac:dyDescent="0.35">
      <c r="A260" t="s">
        <v>393</v>
      </c>
      <c r="B260" t="s">
        <v>394</v>
      </c>
      <c r="C260" t="s">
        <v>1873</v>
      </c>
      <c r="D260" t="s">
        <v>501</v>
      </c>
      <c r="E260">
        <v>731</v>
      </c>
      <c r="F260" t="s">
        <v>24</v>
      </c>
      <c r="G260" t="s">
        <v>2327</v>
      </c>
      <c r="H260" t="s">
        <v>2337</v>
      </c>
      <c r="I260" t="s">
        <v>2325</v>
      </c>
    </row>
    <row r="261" spans="1:9" hidden="1" x14ac:dyDescent="0.35">
      <c r="A261" t="s">
        <v>393</v>
      </c>
      <c r="B261" t="s">
        <v>394</v>
      </c>
      <c r="C261" t="s">
        <v>1873</v>
      </c>
      <c r="D261" t="s">
        <v>501</v>
      </c>
      <c r="E261">
        <v>731</v>
      </c>
      <c r="F261" t="s">
        <v>27</v>
      </c>
      <c r="G261" t="s">
        <v>2328</v>
      </c>
      <c r="H261" t="s">
        <v>1877</v>
      </c>
    </row>
    <row r="262" spans="1:9" hidden="1" x14ac:dyDescent="0.35">
      <c r="A262" t="s">
        <v>393</v>
      </c>
      <c r="B262" t="s">
        <v>394</v>
      </c>
      <c r="C262" t="s">
        <v>1873</v>
      </c>
      <c r="D262" t="s">
        <v>501</v>
      </c>
      <c r="E262">
        <v>731</v>
      </c>
      <c r="F262" t="s">
        <v>28</v>
      </c>
      <c r="G262" t="s">
        <v>2275</v>
      </c>
      <c r="H262" t="s">
        <v>1878</v>
      </c>
    </row>
    <row r="263" spans="1:9" x14ac:dyDescent="0.35">
      <c r="A263" t="s">
        <v>393</v>
      </c>
      <c r="B263" t="s">
        <v>394</v>
      </c>
      <c r="C263" t="s">
        <v>1873</v>
      </c>
      <c r="D263" t="s">
        <v>501</v>
      </c>
      <c r="E263">
        <v>731</v>
      </c>
      <c r="F263" t="s">
        <v>29</v>
      </c>
      <c r="G263" t="s">
        <v>2331</v>
      </c>
      <c r="H263" t="s">
        <v>1879</v>
      </c>
      <c r="I263" t="s">
        <v>2325</v>
      </c>
    </row>
    <row r="264" spans="1:9" hidden="1" x14ac:dyDescent="0.35">
      <c r="A264" t="s">
        <v>393</v>
      </c>
      <c r="B264" t="s">
        <v>394</v>
      </c>
      <c r="C264" t="s">
        <v>1873</v>
      </c>
      <c r="D264" t="s">
        <v>501</v>
      </c>
      <c r="E264">
        <v>731</v>
      </c>
      <c r="F264" t="s">
        <v>30</v>
      </c>
      <c r="G264" t="s">
        <v>2329</v>
      </c>
      <c r="H264" t="s">
        <v>1880</v>
      </c>
    </row>
    <row r="265" spans="1:9" hidden="1" x14ac:dyDescent="0.35">
      <c r="A265" t="s">
        <v>256</v>
      </c>
      <c r="B265">
        <v>3231900</v>
      </c>
      <c r="C265" t="s">
        <v>258</v>
      </c>
      <c r="D265" t="s">
        <v>49</v>
      </c>
      <c r="E265">
        <v>356</v>
      </c>
      <c r="F265" t="s">
        <v>24</v>
      </c>
      <c r="G265" t="s">
        <v>2327</v>
      </c>
      <c r="H265" t="s">
        <v>259</v>
      </c>
    </row>
    <row r="266" spans="1:9" hidden="1" x14ac:dyDescent="0.35">
      <c r="A266" t="s">
        <v>256</v>
      </c>
      <c r="B266">
        <v>3231900</v>
      </c>
      <c r="C266" t="s">
        <v>258</v>
      </c>
      <c r="D266" t="s">
        <v>49</v>
      </c>
      <c r="E266">
        <v>356</v>
      </c>
      <c r="F266" t="s">
        <v>27</v>
      </c>
      <c r="G266" t="s">
        <v>2328</v>
      </c>
      <c r="H266" t="s">
        <v>260</v>
      </c>
    </row>
    <row r="267" spans="1:9" hidden="1" x14ac:dyDescent="0.35">
      <c r="A267" t="s">
        <v>256</v>
      </c>
      <c r="B267">
        <v>3231900</v>
      </c>
      <c r="C267" t="s">
        <v>258</v>
      </c>
      <c r="D267" t="s">
        <v>49</v>
      </c>
      <c r="E267">
        <v>356</v>
      </c>
      <c r="F267" t="s">
        <v>28</v>
      </c>
      <c r="G267" t="s">
        <v>2275</v>
      </c>
      <c r="H267" t="s">
        <v>261</v>
      </c>
    </row>
    <row r="268" spans="1:9" x14ac:dyDescent="0.35">
      <c r="A268" t="s">
        <v>1433</v>
      </c>
      <c r="B268" t="s">
        <v>1434</v>
      </c>
      <c r="C268" t="s">
        <v>1577</v>
      </c>
      <c r="D268" t="s">
        <v>49</v>
      </c>
      <c r="E268">
        <v>92</v>
      </c>
      <c r="F268" t="s">
        <v>22</v>
      </c>
      <c r="G268" t="s">
        <v>2276</v>
      </c>
      <c r="H268" t="s">
        <v>1578</v>
      </c>
      <c r="I268" t="s">
        <v>2325</v>
      </c>
    </row>
    <row r="269" spans="1:9" hidden="1" x14ac:dyDescent="0.35">
      <c r="A269" t="s">
        <v>1433</v>
      </c>
      <c r="B269" t="s">
        <v>1434</v>
      </c>
      <c r="C269" t="s">
        <v>1577</v>
      </c>
      <c r="D269" t="s">
        <v>49</v>
      </c>
      <c r="E269">
        <v>92</v>
      </c>
      <c r="F269" t="s">
        <v>23</v>
      </c>
      <c r="G269" t="s">
        <v>2326</v>
      </c>
      <c r="H269" t="s">
        <v>1579</v>
      </c>
    </row>
    <row r="270" spans="1:9" hidden="1" x14ac:dyDescent="0.35">
      <c r="A270" t="s">
        <v>1433</v>
      </c>
      <c r="B270" t="s">
        <v>1434</v>
      </c>
      <c r="C270" t="s">
        <v>1577</v>
      </c>
      <c r="D270" t="s">
        <v>49</v>
      </c>
      <c r="E270">
        <v>92</v>
      </c>
      <c r="F270" t="s">
        <v>25</v>
      </c>
      <c r="G270" t="s">
        <v>2278</v>
      </c>
      <c r="H270" t="s">
        <v>1580</v>
      </c>
    </row>
    <row r="271" spans="1:9" hidden="1" x14ac:dyDescent="0.35">
      <c r="A271" t="s">
        <v>1433</v>
      </c>
      <c r="B271" t="s">
        <v>1434</v>
      </c>
      <c r="C271" t="s">
        <v>1577</v>
      </c>
      <c r="D271" t="s">
        <v>49</v>
      </c>
      <c r="E271">
        <v>92</v>
      </c>
      <c r="F271" t="s">
        <v>26</v>
      </c>
      <c r="G271" t="s">
        <v>2281</v>
      </c>
      <c r="H271" t="s">
        <v>1581</v>
      </c>
    </row>
    <row r="272" spans="1:9" hidden="1" x14ac:dyDescent="0.35">
      <c r="A272" t="s">
        <v>1433</v>
      </c>
      <c r="B272" t="s">
        <v>1434</v>
      </c>
      <c r="C272" t="s">
        <v>1577</v>
      </c>
      <c r="D272" t="s">
        <v>49</v>
      </c>
      <c r="E272">
        <v>92</v>
      </c>
      <c r="F272" t="s">
        <v>27</v>
      </c>
      <c r="G272" t="s">
        <v>2328</v>
      </c>
      <c r="H272" t="s">
        <v>1582</v>
      </c>
    </row>
    <row r="273" spans="1:8" hidden="1" x14ac:dyDescent="0.35">
      <c r="A273" t="s">
        <v>1433</v>
      </c>
      <c r="B273" t="s">
        <v>1434</v>
      </c>
      <c r="C273" t="s">
        <v>1577</v>
      </c>
      <c r="D273" t="s">
        <v>49</v>
      </c>
      <c r="E273">
        <v>92</v>
      </c>
      <c r="F273" t="s">
        <v>28</v>
      </c>
      <c r="G273" t="s">
        <v>2275</v>
      </c>
      <c r="H273" t="s">
        <v>1583</v>
      </c>
    </row>
    <row r="274" spans="1:8" hidden="1" x14ac:dyDescent="0.35">
      <c r="A274" t="s">
        <v>1433</v>
      </c>
      <c r="B274" t="s">
        <v>1434</v>
      </c>
      <c r="C274" t="s">
        <v>1577</v>
      </c>
      <c r="D274" t="s">
        <v>49</v>
      </c>
      <c r="E274">
        <v>92</v>
      </c>
      <c r="F274" t="s">
        <v>30</v>
      </c>
      <c r="G274" t="s">
        <v>2329</v>
      </c>
      <c r="H274" t="s">
        <v>1584</v>
      </c>
    </row>
    <row r="275" spans="1:8" hidden="1" x14ac:dyDescent="0.35">
      <c r="A275" t="s">
        <v>436</v>
      </c>
      <c r="B275" t="s">
        <v>437</v>
      </c>
      <c r="C275" t="s">
        <v>1969</v>
      </c>
      <c r="D275" t="s">
        <v>501</v>
      </c>
      <c r="E275">
        <v>515</v>
      </c>
      <c r="F275" t="s">
        <v>23</v>
      </c>
      <c r="G275" t="s">
        <v>2326</v>
      </c>
      <c r="H275" t="s">
        <v>1970</v>
      </c>
    </row>
    <row r="276" spans="1:8" hidden="1" x14ac:dyDescent="0.35">
      <c r="A276" t="s">
        <v>436</v>
      </c>
      <c r="B276" t="s">
        <v>437</v>
      </c>
      <c r="C276" t="s">
        <v>1969</v>
      </c>
      <c r="D276" t="s">
        <v>501</v>
      </c>
      <c r="E276">
        <v>515</v>
      </c>
      <c r="F276" t="s">
        <v>24</v>
      </c>
      <c r="G276" t="s">
        <v>2327</v>
      </c>
      <c r="H276" t="s">
        <v>1971</v>
      </c>
    </row>
    <row r="277" spans="1:8" hidden="1" x14ac:dyDescent="0.35">
      <c r="A277" t="s">
        <v>436</v>
      </c>
      <c r="B277" t="s">
        <v>437</v>
      </c>
      <c r="C277" t="s">
        <v>1969</v>
      </c>
      <c r="D277" t="s">
        <v>501</v>
      </c>
      <c r="E277">
        <v>515</v>
      </c>
      <c r="F277" t="s">
        <v>27</v>
      </c>
      <c r="G277" t="s">
        <v>2328</v>
      </c>
      <c r="H277" t="s">
        <v>1971</v>
      </c>
    </row>
    <row r="278" spans="1:8" hidden="1" x14ac:dyDescent="0.35">
      <c r="A278" t="s">
        <v>436</v>
      </c>
      <c r="B278" t="s">
        <v>437</v>
      </c>
      <c r="C278" t="s">
        <v>1969</v>
      </c>
      <c r="D278" t="s">
        <v>501</v>
      </c>
      <c r="E278">
        <v>515</v>
      </c>
      <c r="F278" t="s">
        <v>28</v>
      </c>
      <c r="G278" t="s">
        <v>2275</v>
      </c>
      <c r="H278" t="s">
        <v>1971</v>
      </c>
    </row>
    <row r="279" spans="1:8" hidden="1" x14ac:dyDescent="0.35">
      <c r="A279" t="s">
        <v>436</v>
      </c>
      <c r="B279" t="s">
        <v>437</v>
      </c>
      <c r="C279" t="s">
        <v>1772</v>
      </c>
      <c r="D279" t="s">
        <v>501</v>
      </c>
      <c r="E279">
        <v>902</v>
      </c>
      <c r="F279" t="s">
        <v>21</v>
      </c>
      <c r="G279" t="s">
        <v>2282</v>
      </c>
      <c r="H279" t="s">
        <v>1773</v>
      </c>
    </row>
    <row r="280" spans="1:8" hidden="1" x14ac:dyDescent="0.35">
      <c r="A280" t="s">
        <v>436</v>
      </c>
      <c r="B280" t="s">
        <v>437</v>
      </c>
      <c r="C280" t="s">
        <v>1772</v>
      </c>
      <c r="D280" t="s">
        <v>501</v>
      </c>
      <c r="E280">
        <v>902</v>
      </c>
      <c r="F280" t="s">
        <v>22</v>
      </c>
      <c r="G280" t="s">
        <v>2276</v>
      </c>
      <c r="H280" t="s">
        <v>1774</v>
      </c>
    </row>
    <row r="281" spans="1:8" hidden="1" x14ac:dyDescent="0.35">
      <c r="A281" t="s">
        <v>436</v>
      </c>
      <c r="B281" t="s">
        <v>437</v>
      </c>
      <c r="C281" t="s">
        <v>1772</v>
      </c>
      <c r="D281" t="s">
        <v>501</v>
      </c>
      <c r="E281">
        <v>902</v>
      </c>
      <c r="F281" t="s">
        <v>23</v>
      </c>
      <c r="G281" t="s">
        <v>2326</v>
      </c>
      <c r="H281" t="s">
        <v>1775</v>
      </c>
    </row>
    <row r="282" spans="1:8" hidden="1" x14ac:dyDescent="0.35">
      <c r="A282" t="s">
        <v>436</v>
      </c>
      <c r="B282" t="s">
        <v>437</v>
      </c>
      <c r="C282" t="s">
        <v>1772</v>
      </c>
      <c r="D282" t="s">
        <v>501</v>
      </c>
      <c r="E282">
        <v>902</v>
      </c>
      <c r="F282" t="s">
        <v>24</v>
      </c>
      <c r="G282" t="s">
        <v>2327</v>
      </c>
      <c r="H282" t="s">
        <v>1776</v>
      </c>
    </row>
    <row r="283" spans="1:8" hidden="1" x14ac:dyDescent="0.35">
      <c r="A283" t="s">
        <v>436</v>
      </c>
      <c r="B283" t="s">
        <v>437</v>
      </c>
      <c r="C283" t="s">
        <v>1772</v>
      </c>
      <c r="D283" t="s">
        <v>501</v>
      </c>
      <c r="E283">
        <v>902</v>
      </c>
      <c r="F283" t="s">
        <v>25</v>
      </c>
      <c r="G283" t="s">
        <v>2278</v>
      </c>
      <c r="H283" t="s">
        <v>1777</v>
      </c>
    </row>
    <row r="284" spans="1:8" hidden="1" x14ac:dyDescent="0.35">
      <c r="A284" t="s">
        <v>436</v>
      </c>
      <c r="B284" t="s">
        <v>437</v>
      </c>
      <c r="C284" t="s">
        <v>1772</v>
      </c>
      <c r="D284" t="s">
        <v>501</v>
      </c>
      <c r="E284">
        <v>902</v>
      </c>
      <c r="F284" t="s">
        <v>27</v>
      </c>
      <c r="G284" t="s">
        <v>2328</v>
      </c>
      <c r="H284" t="s">
        <v>1778</v>
      </c>
    </row>
    <row r="285" spans="1:8" hidden="1" x14ac:dyDescent="0.35">
      <c r="A285" t="s">
        <v>436</v>
      </c>
      <c r="B285" t="s">
        <v>437</v>
      </c>
      <c r="C285" t="s">
        <v>1772</v>
      </c>
      <c r="D285" t="s">
        <v>501</v>
      </c>
      <c r="E285">
        <v>902</v>
      </c>
      <c r="F285" t="s">
        <v>28</v>
      </c>
      <c r="G285" t="s">
        <v>2275</v>
      </c>
      <c r="H285" t="s">
        <v>1779</v>
      </c>
    </row>
    <row r="286" spans="1:8" hidden="1" x14ac:dyDescent="0.35">
      <c r="A286" t="s">
        <v>436</v>
      </c>
      <c r="B286" t="s">
        <v>437</v>
      </c>
      <c r="C286" t="s">
        <v>1772</v>
      </c>
      <c r="D286" t="s">
        <v>501</v>
      </c>
      <c r="E286">
        <v>902</v>
      </c>
      <c r="F286" t="s">
        <v>30</v>
      </c>
      <c r="G286" t="s">
        <v>2329</v>
      </c>
      <c r="H286" t="s">
        <v>1780</v>
      </c>
    </row>
    <row r="287" spans="1:8" hidden="1" x14ac:dyDescent="0.35">
      <c r="A287" t="s">
        <v>436</v>
      </c>
      <c r="B287" t="s">
        <v>437</v>
      </c>
      <c r="C287" t="s">
        <v>1847</v>
      </c>
      <c r="D287" t="s">
        <v>501</v>
      </c>
      <c r="E287">
        <v>921</v>
      </c>
      <c r="F287" t="s">
        <v>23</v>
      </c>
      <c r="G287" t="s">
        <v>2326</v>
      </c>
      <c r="H287" t="s">
        <v>1848</v>
      </c>
    </row>
    <row r="288" spans="1:8" hidden="1" x14ac:dyDescent="0.35">
      <c r="A288" t="s">
        <v>436</v>
      </c>
      <c r="B288" t="s">
        <v>437</v>
      </c>
      <c r="C288" t="s">
        <v>438</v>
      </c>
      <c r="D288" t="s">
        <v>49</v>
      </c>
      <c r="E288">
        <v>20</v>
      </c>
      <c r="F288" t="s">
        <v>23</v>
      </c>
      <c r="G288" t="s">
        <v>2326</v>
      </c>
      <c r="H288" t="s">
        <v>439</v>
      </c>
    </row>
    <row r="289" spans="1:9" hidden="1" x14ac:dyDescent="0.35">
      <c r="A289" t="s">
        <v>436</v>
      </c>
      <c r="B289" t="s">
        <v>437</v>
      </c>
      <c r="C289" t="s">
        <v>438</v>
      </c>
      <c r="D289" t="s">
        <v>49</v>
      </c>
      <c r="E289">
        <v>20</v>
      </c>
      <c r="F289" t="s">
        <v>24</v>
      </c>
      <c r="G289" t="s">
        <v>2327</v>
      </c>
      <c r="H289" t="s">
        <v>440</v>
      </c>
    </row>
    <row r="290" spans="1:9" x14ac:dyDescent="0.35">
      <c r="A290" t="s">
        <v>436</v>
      </c>
      <c r="B290" t="s">
        <v>437</v>
      </c>
      <c r="C290" t="s">
        <v>438</v>
      </c>
      <c r="D290" t="s">
        <v>49</v>
      </c>
      <c r="E290">
        <v>20</v>
      </c>
      <c r="F290" t="s">
        <v>25</v>
      </c>
      <c r="G290" t="s">
        <v>2278</v>
      </c>
      <c r="H290" t="s">
        <v>441</v>
      </c>
      <c r="I290" t="s">
        <v>2325</v>
      </c>
    </row>
    <row r="291" spans="1:9" hidden="1" x14ac:dyDescent="0.35">
      <c r="A291" t="s">
        <v>436</v>
      </c>
      <c r="B291" t="s">
        <v>437</v>
      </c>
      <c r="C291" t="s">
        <v>438</v>
      </c>
      <c r="D291" t="s">
        <v>49</v>
      </c>
      <c r="E291">
        <v>20</v>
      </c>
      <c r="F291" t="s">
        <v>26</v>
      </c>
      <c r="G291" t="s">
        <v>2281</v>
      </c>
      <c r="H291" t="s">
        <v>442</v>
      </c>
    </row>
    <row r="292" spans="1:9" hidden="1" x14ac:dyDescent="0.35">
      <c r="A292" t="s">
        <v>436</v>
      </c>
      <c r="B292" t="s">
        <v>437</v>
      </c>
      <c r="C292" t="s">
        <v>438</v>
      </c>
      <c r="D292" t="s">
        <v>49</v>
      </c>
      <c r="E292">
        <v>20</v>
      </c>
      <c r="F292" t="s">
        <v>27</v>
      </c>
      <c r="G292" t="s">
        <v>2328</v>
      </c>
      <c r="H292" t="s">
        <v>443</v>
      </c>
    </row>
    <row r="293" spans="1:9" hidden="1" x14ac:dyDescent="0.35">
      <c r="A293" t="s">
        <v>436</v>
      </c>
      <c r="B293" t="s">
        <v>437</v>
      </c>
      <c r="C293" t="s">
        <v>438</v>
      </c>
      <c r="D293" t="s">
        <v>49</v>
      </c>
      <c r="E293">
        <v>20</v>
      </c>
      <c r="F293" t="s">
        <v>30</v>
      </c>
      <c r="G293" t="s">
        <v>2329</v>
      </c>
      <c r="H293" t="s">
        <v>444</v>
      </c>
    </row>
    <row r="294" spans="1:9" hidden="1" x14ac:dyDescent="0.35">
      <c r="A294" t="s">
        <v>436</v>
      </c>
      <c r="B294" t="s">
        <v>437</v>
      </c>
      <c r="C294" t="s">
        <v>704</v>
      </c>
      <c r="D294" t="s">
        <v>501</v>
      </c>
      <c r="E294">
        <v>516</v>
      </c>
      <c r="F294" t="s">
        <v>21</v>
      </c>
      <c r="G294" t="s">
        <v>2282</v>
      </c>
      <c r="H294" t="s">
        <v>705</v>
      </c>
    </row>
    <row r="295" spans="1:9" hidden="1" x14ac:dyDescent="0.35">
      <c r="A295" t="s">
        <v>436</v>
      </c>
      <c r="B295" t="s">
        <v>437</v>
      </c>
      <c r="C295" t="s">
        <v>704</v>
      </c>
      <c r="D295" t="s">
        <v>501</v>
      </c>
      <c r="E295">
        <v>516</v>
      </c>
      <c r="F295" t="s">
        <v>24</v>
      </c>
      <c r="G295" t="s">
        <v>2327</v>
      </c>
      <c r="H295" t="s">
        <v>2334</v>
      </c>
    </row>
    <row r="296" spans="1:9" x14ac:dyDescent="0.35">
      <c r="A296" t="s">
        <v>436</v>
      </c>
      <c r="B296" t="s">
        <v>437</v>
      </c>
      <c r="C296" t="s">
        <v>713</v>
      </c>
      <c r="D296" t="s">
        <v>501</v>
      </c>
      <c r="E296">
        <v>922</v>
      </c>
      <c r="F296" t="s">
        <v>22</v>
      </c>
      <c r="G296" t="s">
        <v>2276</v>
      </c>
      <c r="H296" t="s">
        <v>2334</v>
      </c>
      <c r="I296" t="s">
        <v>2325</v>
      </c>
    </row>
    <row r="297" spans="1:9" hidden="1" x14ac:dyDescent="0.35">
      <c r="A297" t="s">
        <v>436</v>
      </c>
      <c r="B297" t="s">
        <v>437</v>
      </c>
      <c r="C297" t="s">
        <v>713</v>
      </c>
      <c r="D297" t="s">
        <v>501</v>
      </c>
      <c r="E297">
        <v>922</v>
      </c>
      <c r="F297" t="s">
        <v>25</v>
      </c>
      <c r="G297" t="s">
        <v>2278</v>
      </c>
      <c r="H297" t="s">
        <v>715</v>
      </c>
    </row>
    <row r="298" spans="1:9" hidden="1" x14ac:dyDescent="0.35">
      <c r="A298" t="s">
        <v>436</v>
      </c>
      <c r="B298" t="s">
        <v>437</v>
      </c>
      <c r="C298" t="s">
        <v>713</v>
      </c>
      <c r="D298" t="s">
        <v>501</v>
      </c>
      <c r="E298">
        <v>922</v>
      </c>
      <c r="F298" t="s">
        <v>28</v>
      </c>
      <c r="G298" t="s">
        <v>2275</v>
      </c>
      <c r="H298" t="s">
        <v>2334</v>
      </c>
    </row>
    <row r="299" spans="1:9" x14ac:dyDescent="0.35">
      <c r="A299" t="s">
        <v>436</v>
      </c>
      <c r="B299" t="s">
        <v>437</v>
      </c>
      <c r="C299" t="s">
        <v>713</v>
      </c>
      <c r="D299" t="s">
        <v>501</v>
      </c>
      <c r="E299">
        <v>922</v>
      </c>
      <c r="F299" t="s">
        <v>29</v>
      </c>
      <c r="G299" t="s">
        <v>2331</v>
      </c>
      <c r="H299" t="s">
        <v>716</v>
      </c>
      <c r="I299" t="s">
        <v>2325</v>
      </c>
    </row>
    <row r="300" spans="1:9" hidden="1" x14ac:dyDescent="0.35">
      <c r="A300" t="s">
        <v>436</v>
      </c>
      <c r="B300" t="s">
        <v>437</v>
      </c>
      <c r="C300" t="s">
        <v>713</v>
      </c>
      <c r="D300" t="s">
        <v>501</v>
      </c>
      <c r="E300">
        <v>922</v>
      </c>
      <c r="F300" t="s">
        <v>30</v>
      </c>
      <c r="G300" t="s">
        <v>2329</v>
      </c>
      <c r="H300" t="s">
        <v>717</v>
      </c>
    </row>
    <row r="301" spans="1:9" hidden="1" x14ac:dyDescent="0.35">
      <c r="A301" t="s">
        <v>436</v>
      </c>
      <c r="B301" t="s">
        <v>437</v>
      </c>
      <c r="C301" t="s">
        <v>1834</v>
      </c>
      <c r="D301" t="s">
        <v>501</v>
      </c>
      <c r="E301">
        <v>518</v>
      </c>
      <c r="F301" t="s">
        <v>21</v>
      </c>
      <c r="G301" t="s">
        <v>2282</v>
      </c>
      <c r="H301" t="s">
        <v>1835</v>
      </c>
    </row>
    <row r="302" spans="1:9" x14ac:dyDescent="0.35">
      <c r="A302" t="s">
        <v>436</v>
      </c>
      <c r="B302" t="s">
        <v>437</v>
      </c>
      <c r="C302" t="s">
        <v>1834</v>
      </c>
      <c r="D302" t="s">
        <v>501</v>
      </c>
      <c r="E302">
        <v>518</v>
      </c>
      <c r="F302" t="s">
        <v>22</v>
      </c>
      <c r="G302" t="s">
        <v>2276</v>
      </c>
      <c r="H302" t="s">
        <v>1836</v>
      </c>
      <c r="I302" t="s">
        <v>2325</v>
      </c>
    </row>
    <row r="303" spans="1:9" hidden="1" x14ac:dyDescent="0.35">
      <c r="A303" t="s">
        <v>436</v>
      </c>
      <c r="B303" t="s">
        <v>437</v>
      </c>
      <c r="C303" t="s">
        <v>1834</v>
      </c>
      <c r="D303" t="s">
        <v>501</v>
      </c>
      <c r="E303">
        <v>518</v>
      </c>
      <c r="F303" t="s">
        <v>23</v>
      </c>
      <c r="G303" t="s">
        <v>2326</v>
      </c>
      <c r="H303" t="s">
        <v>1837</v>
      </c>
    </row>
    <row r="304" spans="1:9" hidden="1" x14ac:dyDescent="0.35">
      <c r="A304" t="s">
        <v>436</v>
      </c>
      <c r="B304" t="s">
        <v>437</v>
      </c>
      <c r="C304" t="s">
        <v>1834</v>
      </c>
      <c r="D304" t="s">
        <v>501</v>
      </c>
      <c r="E304">
        <v>518</v>
      </c>
      <c r="F304" t="s">
        <v>25</v>
      </c>
      <c r="G304" t="s">
        <v>2278</v>
      </c>
      <c r="H304" t="s">
        <v>1838</v>
      </c>
    </row>
    <row r="305" spans="1:9" hidden="1" x14ac:dyDescent="0.35">
      <c r="A305" t="s">
        <v>436</v>
      </c>
      <c r="B305" t="s">
        <v>437</v>
      </c>
      <c r="C305" t="s">
        <v>1834</v>
      </c>
      <c r="D305" t="s">
        <v>501</v>
      </c>
      <c r="E305">
        <v>518</v>
      </c>
      <c r="F305" t="s">
        <v>28</v>
      </c>
      <c r="G305" t="s">
        <v>2275</v>
      </c>
      <c r="H305" t="s">
        <v>1839</v>
      </c>
    </row>
    <row r="306" spans="1:9" hidden="1" x14ac:dyDescent="0.35">
      <c r="A306" t="s">
        <v>436</v>
      </c>
      <c r="B306" t="s">
        <v>437</v>
      </c>
      <c r="C306" t="s">
        <v>1834</v>
      </c>
      <c r="D306" t="s">
        <v>501</v>
      </c>
      <c r="E306">
        <v>518</v>
      </c>
      <c r="F306" t="s">
        <v>30</v>
      </c>
      <c r="G306" t="s">
        <v>2329</v>
      </c>
      <c r="H306" t="s">
        <v>1840</v>
      </c>
    </row>
    <row r="307" spans="1:9" hidden="1" x14ac:dyDescent="0.35">
      <c r="A307" t="s">
        <v>1535</v>
      </c>
      <c r="B307">
        <v>137000</v>
      </c>
      <c r="C307" t="s">
        <v>2040</v>
      </c>
      <c r="D307" t="s">
        <v>51</v>
      </c>
      <c r="E307">
        <v>2073</v>
      </c>
      <c r="F307" t="s">
        <v>24</v>
      </c>
      <c r="G307" t="s">
        <v>2327</v>
      </c>
      <c r="H307" t="s">
        <v>2041</v>
      </c>
    </row>
    <row r="308" spans="1:9" x14ac:dyDescent="0.35">
      <c r="A308" t="s">
        <v>1595</v>
      </c>
      <c r="B308">
        <v>636770</v>
      </c>
      <c r="C308" t="s">
        <v>1597</v>
      </c>
      <c r="D308" t="s">
        <v>49</v>
      </c>
      <c r="E308">
        <v>427</v>
      </c>
      <c r="F308" t="s">
        <v>21</v>
      </c>
      <c r="G308" t="s">
        <v>2282</v>
      </c>
      <c r="H308" t="s">
        <v>1598</v>
      </c>
      <c r="I308" t="s">
        <v>2325</v>
      </c>
    </row>
    <row r="309" spans="1:9" hidden="1" x14ac:dyDescent="0.35">
      <c r="A309" t="s">
        <v>1595</v>
      </c>
      <c r="B309">
        <v>636770</v>
      </c>
      <c r="C309" t="s">
        <v>1597</v>
      </c>
      <c r="D309" t="s">
        <v>49</v>
      </c>
      <c r="E309">
        <v>427</v>
      </c>
      <c r="F309" t="s">
        <v>22</v>
      </c>
      <c r="G309" t="s">
        <v>2276</v>
      </c>
      <c r="H309" t="s">
        <v>1599</v>
      </c>
    </row>
    <row r="310" spans="1:9" x14ac:dyDescent="0.35">
      <c r="A310" t="s">
        <v>1595</v>
      </c>
      <c r="B310">
        <v>636770</v>
      </c>
      <c r="C310" t="s">
        <v>1597</v>
      </c>
      <c r="D310" t="s">
        <v>49</v>
      </c>
      <c r="E310">
        <v>427</v>
      </c>
      <c r="F310" t="s">
        <v>23</v>
      </c>
      <c r="G310" t="s">
        <v>2326</v>
      </c>
      <c r="H310" t="s">
        <v>1600</v>
      </c>
      <c r="I310" t="s">
        <v>2325</v>
      </c>
    </row>
    <row r="311" spans="1:9" x14ac:dyDescent="0.35">
      <c r="A311" t="s">
        <v>1595</v>
      </c>
      <c r="B311">
        <v>636770</v>
      </c>
      <c r="C311" t="s">
        <v>1597</v>
      </c>
      <c r="D311" t="s">
        <v>49</v>
      </c>
      <c r="E311">
        <v>427</v>
      </c>
      <c r="F311" t="s">
        <v>24</v>
      </c>
      <c r="G311" t="s">
        <v>2327</v>
      </c>
      <c r="H311" t="s">
        <v>1601</v>
      </c>
      <c r="I311" t="s">
        <v>2325</v>
      </c>
    </row>
    <row r="312" spans="1:9" hidden="1" x14ac:dyDescent="0.35">
      <c r="A312" t="s">
        <v>1595</v>
      </c>
      <c r="B312">
        <v>636770</v>
      </c>
      <c r="C312" t="s">
        <v>1597</v>
      </c>
      <c r="D312" t="s">
        <v>49</v>
      </c>
      <c r="E312">
        <v>427</v>
      </c>
      <c r="F312" t="s">
        <v>25</v>
      </c>
      <c r="G312" t="s">
        <v>2278</v>
      </c>
      <c r="H312" t="s">
        <v>1602</v>
      </c>
    </row>
    <row r="313" spans="1:9" hidden="1" x14ac:dyDescent="0.35">
      <c r="A313" t="s">
        <v>1595</v>
      </c>
      <c r="B313">
        <v>636770</v>
      </c>
      <c r="C313" t="s">
        <v>1597</v>
      </c>
      <c r="D313" t="s">
        <v>49</v>
      </c>
      <c r="E313">
        <v>427</v>
      </c>
      <c r="F313" t="s">
        <v>26</v>
      </c>
      <c r="G313" t="s">
        <v>2281</v>
      </c>
      <c r="H313" t="s">
        <v>1603</v>
      </c>
    </row>
    <row r="314" spans="1:9" hidden="1" x14ac:dyDescent="0.35">
      <c r="A314" t="s">
        <v>1595</v>
      </c>
      <c r="B314">
        <v>636770</v>
      </c>
      <c r="C314" t="s">
        <v>1597</v>
      </c>
      <c r="D314" t="s">
        <v>49</v>
      </c>
      <c r="E314">
        <v>427</v>
      </c>
      <c r="F314" t="s">
        <v>27</v>
      </c>
      <c r="G314" t="s">
        <v>2328</v>
      </c>
      <c r="H314" t="s">
        <v>1604</v>
      </c>
    </row>
    <row r="315" spans="1:9" hidden="1" x14ac:dyDescent="0.35">
      <c r="A315" t="s">
        <v>1595</v>
      </c>
      <c r="B315">
        <v>636770</v>
      </c>
      <c r="C315" t="s">
        <v>1597</v>
      </c>
      <c r="D315" t="s">
        <v>49</v>
      </c>
      <c r="E315">
        <v>427</v>
      </c>
      <c r="F315" t="s">
        <v>28</v>
      </c>
      <c r="G315" t="s">
        <v>2275</v>
      </c>
      <c r="H315" t="s">
        <v>1605</v>
      </c>
    </row>
    <row r="316" spans="1:9" hidden="1" x14ac:dyDescent="0.35">
      <c r="A316" t="s">
        <v>1595</v>
      </c>
      <c r="B316">
        <v>636770</v>
      </c>
      <c r="C316" t="s">
        <v>1597</v>
      </c>
      <c r="D316" t="s">
        <v>49</v>
      </c>
      <c r="E316">
        <v>427</v>
      </c>
      <c r="F316" t="s">
        <v>30</v>
      </c>
      <c r="G316" t="s">
        <v>2329</v>
      </c>
      <c r="H316" t="s">
        <v>1606</v>
      </c>
    </row>
    <row r="317" spans="1:9" hidden="1" x14ac:dyDescent="0.35">
      <c r="A317" t="s">
        <v>1264</v>
      </c>
      <c r="B317">
        <v>4837000</v>
      </c>
      <c r="C317" t="s">
        <v>1266</v>
      </c>
      <c r="D317" t="s">
        <v>49</v>
      </c>
      <c r="E317">
        <v>437</v>
      </c>
      <c r="F317" t="s">
        <v>21</v>
      </c>
      <c r="G317" t="s">
        <v>2282</v>
      </c>
      <c r="H317" t="s">
        <v>1267</v>
      </c>
    </row>
    <row r="318" spans="1:9" hidden="1" x14ac:dyDescent="0.35">
      <c r="A318" t="s">
        <v>1264</v>
      </c>
      <c r="B318">
        <v>4837000</v>
      </c>
      <c r="C318" t="s">
        <v>1266</v>
      </c>
      <c r="D318" t="s">
        <v>49</v>
      </c>
      <c r="E318">
        <v>437</v>
      </c>
      <c r="F318" t="s">
        <v>22</v>
      </c>
      <c r="G318" t="s">
        <v>2276</v>
      </c>
      <c r="H318" t="s">
        <v>1268</v>
      </c>
    </row>
    <row r="319" spans="1:9" hidden="1" x14ac:dyDescent="0.35">
      <c r="A319" t="s">
        <v>1264</v>
      </c>
      <c r="B319">
        <v>4837000</v>
      </c>
      <c r="C319" t="s">
        <v>1266</v>
      </c>
      <c r="D319" t="s">
        <v>49</v>
      </c>
      <c r="E319">
        <v>437</v>
      </c>
      <c r="F319" t="s">
        <v>23</v>
      </c>
      <c r="G319" t="s">
        <v>2326</v>
      </c>
      <c r="H319" t="s">
        <v>1269</v>
      </c>
    </row>
    <row r="320" spans="1:9" x14ac:dyDescent="0.35">
      <c r="A320" t="s">
        <v>1264</v>
      </c>
      <c r="B320">
        <v>4837000</v>
      </c>
      <c r="C320" t="s">
        <v>1266</v>
      </c>
      <c r="D320" t="s">
        <v>49</v>
      </c>
      <c r="E320">
        <v>437</v>
      </c>
      <c r="F320" t="s">
        <v>24</v>
      </c>
      <c r="G320" t="s">
        <v>2327</v>
      </c>
      <c r="H320" t="s">
        <v>1270</v>
      </c>
      <c r="I320" t="s">
        <v>2325</v>
      </c>
    </row>
    <row r="321" spans="1:9" hidden="1" x14ac:dyDescent="0.35">
      <c r="A321" t="s">
        <v>1264</v>
      </c>
      <c r="B321">
        <v>4837000</v>
      </c>
      <c r="C321" t="s">
        <v>1266</v>
      </c>
      <c r="D321" t="s">
        <v>49</v>
      </c>
      <c r="E321">
        <v>437</v>
      </c>
      <c r="F321" t="s">
        <v>25</v>
      </c>
      <c r="G321" t="s">
        <v>2278</v>
      </c>
      <c r="H321" t="s">
        <v>1271</v>
      </c>
    </row>
    <row r="322" spans="1:9" hidden="1" x14ac:dyDescent="0.35">
      <c r="A322" t="s">
        <v>1264</v>
      </c>
      <c r="B322">
        <v>4837000</v>
      </c>
      <c r="C322" t="s">
        <v>1266</v>
      </c>
      <c r="D322" t="s">
        <v>49</v>
      </c>
      <c r="E322">
        <v>437</v>
      </c>
      <c r="F322" t="s">
        <v>26</v>
      </c>
      <c r="G322" t="s">
        <v>2281</v>
      </c>
      <c r="H322" t="s">
        <v>1272</v>
      </c>
    </row>
    <row r="323" spans="1:9" hidden="1" x14ac:dyDescent="0.35">
      <c r="A323" t="s">
        <v>1264</v>
      </c>
      <c r="B323">
        <v>4837000</v>
      </c>
      <c r="C323" t="s">
        <v>1266</v>
      </c>
      <c r="D323" t="s">
        <v>49</v>
      </c>
      <c r="E323">
        <v>437</v>
      </c>
      <c r="F323" t="s">
        <v>27</v>
      </c>
      <c r="G323" t="s">
        <v>2328</v>
      </c>
      <c r="H323" t="s">
        <v>1273</v>
      </c>
    </row>
    <row r="324" spans="1:9" hidden="1" x14ac:dyDescent="0.35">
      <c r="A324" t="s">
        <v>1264</v>
      </c>
      <c r="B324">
        <v>4837000</v>
      </c>
      <c r="C324" t="s">
        <v>1266</v>
      </c>
      <c r="D324" t="s">
        <v>49</v>
      </c>
      <c r="E324">
        <v>437</v>
      </c>
      <c r="F324" t="s">
        <v>28</v>
      </c>
      <c r="G324" t="s">
        <v>2275</v>
      </c>
      <c r="H324" t="s">
        <v>1274</v>
      </c>
    </row>
    <row r="325" spans="1:9" hidden="1" x14ac:dyDescent="0.35">
      <c r="A325" t="s">
        <v>1264</v>
      </c>
      <c r="B325">
        <v>4837000</v>
      </c>
      <c r="C325" t="s">
        <v>1266</v>
      </c>
      <c r="D325" t="s">
        <v>49</v>
      </c>
      <c r="E325">
        <v>437</v>
      </c>
      <c r="F325" t="s">
        <v>30</v>
      </c>
      <c r="G325" t="s">
        <v>2329</v>
      </c>
      <c r="H325" t="s">
        <v>1276</v>
      </c>
    </row>
    <row r="326" spans="1:9" hidden="1" x14ac:dyDescent="0.35">
      <c r="A326" t="s">
        <v>639</v>
      </c>
      <c r="B326">
        <v>1235000</v>
      </c>
      <c r="C326" t="s">
        <v>872</v>
      </c>
      <c r="D326" t="s">
        <v>49</v>
      </c>
      <c r="E326">
        <v>56</v>
      </c>
      <c r="F326" t="s">
        <v>22</v>
      </c>
      <c r="G326" t="s">
        <v>2276</v>
      </c>
      <c r="H326" t="s">
        <v>873</v>
      </c>
    </row>
    <row r="327" spans="1:9" hidden="1" x14ac:dyDescent="0.35">
      <c r="A327" t="s">
        <v>639</v>
      </c>
      <c r="B327">
        <v>1235000</v>
      </c>
      <c r="C327" t="s">
        <v>872</v>
      </c>
      <c r="D327" t="s">
        <v>49</v>
      </c>
      <c r="E327">
        <v>56</v>
      </c>
      <c r="F327" t="s">
        <v>23</v>
      </c>
      <c r="G327" t="s">
        <v>2326</v>
      </c>
      <c r="H327" t="s">
        <v>874</v>
      </c>
    </row>
    <row r="328" spans="1:9" x14ac:dyDescent="0.35">
      <c r="A328" t="s">
        <v>639</v>
      </c>
      <c r="B328">
        <v>1235000</v>
      </c>
      <c r="C328" t="s">
        <v>872</v>
      </c>
      <c r="D328" t="s">
        <v>49</v>
      </c>
      <c r="E328">
        <v>56</v>
      </c>
      <c r="F328" t="s">
        <v>24</v>
      </c>
      <c r="G328" t="s">
        <v>2327</v>
      </c>
      <c r="H328" t="s">
        <v>873</v>
      </c>
      <c r="I328" t="s">
        <v>2325</v>
      </c>
    </row>
    <row r="329" spans="1:9" hidden="1" x14ac:dyDescent="0.35">
      <c r="A329" t="s">
        <v>639</v>
      </c>
      <c r="B329">
        <v>1235000</v>
      </c>
      <c r="C329" t="s">
        <v>872</v>
      </c>
      <c r="D329" t="s">
        <v>49</v>
      </c>
      <c r="E329">
        <v>56</v>
      </c>
      <c r="F329" t="s">
        <v>27</v>
      </c>
      <c r="G329" t="s">
        <v>2328</v>
      </c>
      <c r="H329" t="s">
        <v>875</v>
      </c>
    </row>
    <row r="330" spans="1:9" hidden="1" x14ac:dyDescent="0.35">
      <c r="A330" t="s">
        <v>639</v>
      </c>
      <c r="B330">
        <v>1235000</v>
      </c>
      <c r="C330" t="s">
        <v>872</v>
      </c>
      <c r="D330" t="s">
        <v>49</v>
      </c>
      <c r="E330">
        <v>56</v>
      </c>
      <c r="F330" t="s">
        <v>28</v>
      </c>
      <c r="G330" t="s">
        <v>2275</v>
      </c>
      <c r="H330" t="s">
        <v>876</v>
      </c>
    </row>
    <row r="331" spans="1:9" hidden="1" x14ac:dyDescent="0.35">
      <c r="A331" t="s">
        <v>639</v>
      </c>
      <c r="B331">
        <v>1235000</v>
      </c>
      <c r="C331" t="s">
        <v>872</v>
      </c>
      <c r="D331" t="s">
        <v>49</v>
      </c>
      <c r="E331">
        <v>56</v>
      </c>
      <c r="F331" t="s">
        <v>30</v>
      </c>
      <c r="G331" t="s">
        <v>2329</v>
      </c>
      <c r="H331" t="s">
        <v>877</v>
      </c>
    </row>
    <row r="332" spans="1:9" hidden="1" x14ac:dyDescent="0.35">
      <c r="A332" t="s">
        <v>677</v>
      </c>
      <c r="B332">
        <v>3436000</v>
      </c>
      <c r="C332" t="s">
        <v>679</v>
      </c>
      <c r="D332" t="s">
        <v>501</v>
      </c>
      <c r="E332">
        <v>733</v>
      </c>
      <c r="F332" t="s">
        <v>21</v>
      </c>
      <c r="G332" t="s">
        <v>2282</v>
      </c>
      <c r="H332" t="s">
        <v>680</v>
      </c>
    </row>
    <row r="333" spans="1:9" x14ac:dyDescent="0.35">
      <c r="A333" t="s">
        <v>677</v>
      </c>
      <c r="B333">
        <v>3436000</v>
      </c>
      <c r="C333" t="s">
        <v>679</v>
      </c>
      <c r="D333" t="s">
        <v>501</v>
      </c>
      <c r="E333">
        <v>733</v>
      </c>
      <c r="F333" t="s">
        <v>22</v>
      </c>
      <c r="G333" t="s">
        <v>2276</v>
      </c>
      <c r="H333" t="s">
        <v>681</v>
      </c>
      <c r="I333" t="s">
        <v>2325</v>
      </c>
    </row>
    <row r="334" spans="1:9" x14ac:dyDescent="0.35">
      <c r="A334" t="s">
        <v>677</v>
      </c>
      <c r="B334">
        <v>3436000</v>
      </c>
      <c r="C334" t="s">
        <v>679</v>
      </c>
      <c r="D334" t="s">
        <v>501</v>
      </c>
      <c r="E334">
        <v>733</v>
      </c>
      <c r="F334" t="s">
        <v>23</v>
      </c>
      <c r="G334" t="s">
        <v>2326</v>
      </c>
      <c r="H334" t="s">
        <v>682</v>
      </c>
      <c r="I334" t="s">
        <v>2325</v>
      </c>
    </row>
    <row r="335" spans="1:9" hidden="1" x14ac:dyDescent="0.35">
      <c r="A335" t="s">
        <v>677</v>
      </c>
      <c r="B335">
        <v>3436000</v>
      </c>
      <c r="C335" t="s">
        <v>679</v>
      </c>
      <c r="D335" t="s">
        <v>501</v>
      </c>
      <c r="E335">
        <v>733</v>
      </c>
      <c r="F335" t="s">
        <v>24</v>
      </c>
      <c r="G335" t="s">
        <v>2327</v>
      </c>
      <c r="H335" t="s">
        <v>683</v>
      </c>
    </row>
    <row r="336" spans="1:9" hidden="1" x14ac:dyDescent="0.35">
      <c r="A336" t="s">
        <v>677</v>
      </c>
      <c r="B336">
        <v>3436000</v>
      </c>
      <c r="C336" t="s">
        <v>679</v>
      </c>
      <c r="D336" t="s">
        <v>501</v>
      </c>
      <c r="E336">
        <v>733</v>
      </c>
      <c r="F336" t="s">
        <v>27</v>
      </c>
      <c r="G336" t="s">
        <v>2328</v>
      </c>
      <c r="H336" t="s">
        <v>684</v>
      </c>
    </row>
    <row r="337" spans="1:9" hidden="1" x14ac:dyDescent="0.35">
      <c r="A337" t="s">
        <v>677</v>
      </c>
      <c r="B337">
        <v>3436000</v>
      </c>
      <c r="C337" t="s">
        <v>679</v>
      </c>
      <c r="D337" t="s">
        <v>501</v>
      </c>
      <c r="E337">
        <v>733</v>
      </c>
      <c r="F337" t="s">
        <v>28</v>
      </c>
      <c r="G337" t="s">
        <v>2275</v>
      </c>
      <c r="H337" t="s">
        <v>685</v>
      </c>
    </row>
    <row r="338" spans="1:9" hidden="1" x14ac:dyDescent="0.35">
      <c r="A338" t="s">
        <v>677</v>
      </c>
      <c r="B338">
        <v>3436000</v>
      </c>
      <c r="C338" t="s">
        <v>679</v>
      </c>
      <c r="D338" t="s">
        <v>501</v>
      </c>
      <c r="E338">
        <v>733</v>
      </c>
      <c r="F338" t="s">
        <v>30</v>
      </c>
      <c r="G338" t="s">
        <v>2329</v>
      </c>
      <c r="H338" t="s">
        <v>686</v>
      </c>
    </row>
    <row r="339" spans="1:9" x14ac:dyDescent="0.35">
      <c r="A339" t="s">
        <v>644</v>
      </c>
      <c r="B339">
        <v>2146027</v>
      </c>
      <c r="C339" t="s">
        <v>1545</v>
      </c>
      <c r="D339" t="s">
        <v>49</v>
      </c>
      <c r="E339">
        <v>347</v>
      </c>
      <c r="F339" t="s">
        <v>21</v>
      </c>
      <c r="G339" t="s">
        <v>2282</v>
      </c>
      <c r="H339" t="s">
        <v>1546</v>
      </c>
      <c r="I339" t="s">
        <v>2325</v>
      </c>
    </row>
    <row r="340" spans="1:9" hidden="1" x14ac:dyDescent="0.35">
      <c r="A340" t="s">
        <v>644</v>
      </c>
      <c r="B340">
        <v>2146027</v>
      </c>
      <c r="C340" t="s">
        <v>1545</v>
      </c>
      <c r="D340" t="s">
        <v>49</v>
      </c>
      <c r="E340">
        <v>347</v>
      </c>
      <c r="F340" t="s">
        <v>22</v>
      </c>
      <c r="G340" t="s">
        <v>2276</v>
      </c>
      <c r="H340" t="s">
        <v>1547</v>
      </c>
    </row>
    <row r="341" spans="1:9" hidden="1" x14ac:dyDescent="0.35">
      <c r="A341" t="s">
        <v>644</v>
      </c>
      <c r="B341">
        <v>2146027</v>
      </c>
      <c r="C341" t="s">
        <v>1545</v>
      </c>
      <c r="D341" t="s">
        <v>49</v>
      </c>
      <c r="E341">
        <v>347</v>
      </c>
      <c r="F341" t="s">
        <v>23</v>
      </c>
      <c r="G341" t="s">
        <v>2326</v>
      </c>
      <c r="H341" t="s">
        <v>1548</v>
      </c>
    </row>
    <row r="342" spans="1:9" x14ac:dyDescent="0.35">
      <c r="A342" t="s">
        <v>644</v>
      </c>
      <c r="B342">
        <v>2146027</v>
      </c>
      <c r="C342" t="s">
        <v>1545</v>
      </c>
      <c r="D342" t="s">
        <v>49</v>
      </c>
      <c r="E342">
        <v>347</v>
      </c>
      <c r="F342" t="s">
        <v>24</v>
      </c>
      <c r="G342" t="s">
        <v>2327</v>
      </c>
      <c r="H342" t="s">
        <v>1549</v>
      </c>
      <c r="I342" t="s">
        <v>2325</v>
      </c>
    </row>
    <row r="343" spans="1:9" hidden="1" x14ac:dyDescent="0.35">
      <c r="A343" t="s">
        <v>644</v>
      </c>
      <c r="B343">
        <v>2146027</v>
      </c>
      <c r="C343" t="s">
        <v>1545</v>
      </c>
      <c r="D343" t="s">
        <v>49</v>
      </c>
      <c r="E343">
        <v>347</v>
      </c>
      <c r="F343" t="s">
        <v>25</v>
      </c>
      <c r="G343" t="s">
        <v>2278</v>
      </c>
      <c r="H343" t="s">
        <v>1550</v>
      </c>
    </row>
    <row r="344" spans="1:9" hidden="1" x14ac:dyDescent="0.35">
      <c r="A344" t="s">
        <v>644</v>
      </c>
      <c r="B344">
        <v>2146027</v>
      </c>
      <c r="C344" t="s">
        <v>1545</v>
      </c>
      <c r="D344" t="s">
        <v>49</v>
      </c>
      <c r="E344">
        <v>347</v>
      </c>
      <c r="F344" t="s">
        <v>26</v>
      </c>
      <c r="G344" t="s">
        <v>2281</v>
      </c>
      <c r="H344" t="s">
        <v>1551</v>
      </c>
    </row>
    <row r="345" spans="1:9" hidden="1" x14ac:dyDescent="0.35">
      <c r="A345" t="s">
        <v>644</v>
      </c>
      <c r="B345">
        <v>2146027</v>
      </c>
      <c r="C345" t="s">
        <v>1545</v>
      </c>
      <c r="D345" t="s">
        <v>49</v>
      </c>
      <c r="E345">
        <v>347</v>
      </c>
      <c r="F345" t="s">
        <v>27</v>
      </c>
      <c r="G345" t="s">
        <v>2328</v>
      </c>
      <c r="H345" t="s">
        <v>1552</v>
      </c>
    </row>
    <row r="346" spans="1:9" hidden="1" x14ac:dyDescent="0.35">
      <c r="A346" t="s">
        <v>644</v>
      </c>
      <c r="B346">
        <v>2146027</v>
      </c>
      <c r="C346" t="s">
        <v>1545</v>
      </c>
      <c r="D346" t="s">
        <v>49</v>
      </c>
      <c r="E346">
        <v>347</v>
      </c>
      <c r="F346" t="s">
        <v>28</v>
      </c>
      <c r="G346" t="s">
        <v>2275</v>
      </c>
      <c r="H346" t="s">
        <v>1553</v>
      </c>
    </row>
    <row r="347" spans="1:9" hidden="1" x14ac:dyDescent="0.35">
      <c r="A347" t="s">
        <v>644</v>
      </c>
      <c r="B347">
        <v>2146027</v>
      </c>
      <c r="C347" t="s">
        <v>1545</v>
      </c>
      <c r="D347" t="s">
        <v>49</v>
      </c>
      <c r="E347">
        <v>347</v>
      </c>
      <c r="F347" t="s">
        <v>30</v>
      </c>
      <c r="G347" t="s">
        <v>2329</v>
      </c>
      <c r="H347" t="s">
        <v>1554</v>
      </c>
    </row>
    <row r="348" spans="1:9" x14ac:dyDescent="0.35">
      <c r="A348" t="s">
        <v>1232</v>
      </c>
      <c r="B348" t="s">
        <v>1233</v>
      </c>
      <c r="C348" t="s">
        <v>1234</v>
      </c>
      <c r="D348" t="s">
        <v>49</v>
      </c>
      <c r="E348">
        <v>355</v>
      </c>
      <c r="F348" t="s">
        <v>21</v>
      </c>
      <c r="G348" t="s">
        <v>2282</v>
      </c>
      <c r="H348" t="s">
        <v>1235</v>
      </c>
      <c r="I348" t="s">
        <v>2325</v>
      </c>
    </row>
    <row r="349" spans="1:9" x14ac:dyDescent="0.35">
      <c r="A349" t="s">
        <v>1232</v>
      </c>
      <c r="B349" t="s">
        <v>1233</v>
      </c>
      <c r="C349" t="s">
        <v>1234</v>
      </c>
      <c r="D349" t="s">
        <v>49</v>
      </c>
      <c r="E349">
        <v>355</v>
      </c>
      <c r="F349" t="s">
        <v>22</v>
      </c>
      <c r="G349" t="s">
        <v>2276</v>
      </c>
      <c r="H349" t="s">
        <v>1236</v>
      </c>
      <c r="I349" t="s">
        <v>2325</v>
      </c>
    </row>
    <row r="350" spans="1:9" x14ac:dyDescent="0.35">
      <c r="A350" t="s">
        <v>1232</v>
      </c>
      <c r="B350" t="s">
        <v>1233</v>
      </c>
      <c r="C350" t="s">
        <v>1234</v>
      </c>
      <c r="D350" t="s">
        <v>49</v>
      </c>
      <c r="E350">
        <v>355</v>
      </c>
      <c r="F350" t="s">
        <v>24</v>
      </c>
      <c r="G350" t="s">
        <v>2327</v>
      </c>
      <c r="H350" t="s">
        <v>1237</v>
      </c>
      <c r="I350" t="s">
        <v>2325</v>
      </c>
    </row>
    <row r="351" spans="1:9" hidden="1" x14ac:dyDescent="0.35">
      <c r="A351" t="s">
        <v>1232</v>
      </c>
      <c r="B351" t="s">
        <v>1233</v>
      </c>
      <c r="C351" t="s">
        <v>1234</v>
      </c>
      <c r="D351" t="s">
        <v>49</v>
      </c>
      <c r="E351">
        <v>355</v>
      </c>
      <c r="F351" t="s">
        <v>30</v>
      </c>
      <c r="G351" t="s">
        <v>2329</v>
      </c>
      <c r="H351" t="s">
        <v>1238</v>
      </c>
    </row>
    <row r="352" spans="1:9" hidden="1" x14ac:dyDescent="0.35">
      <c r="A352" t="s">
        <v>1139</v>
      </c>
      <c r="B352">
        <v>643000</v>
      </c>
      <c r="C352" t="s">
        <v>1330</v>
      </c>
      <c r="D352" t="s">
        <v>49</v>
      </c>
      <c r="E352">
        <v>85</v>
      </c>
      <c r="F352" t="s">
        <v>21</v>
      </c>
      <c r="G352" t="s">
        <v>2282</v>
      </c>
      <c r="H352" t="s">
        <v>1331</v>
      </c>
    </row>
    <row r="353" spans="1:9" hidden="1" x14ac:dyDescent="0.35">
      <c r="A353" t="s">
        <v>1139</v>
      </c>
      <c r="B353">
        <v>643000</v>
      </c>
      <c r="C353" t="s">
        <v>1330</v>
      </c>
      <c r="D353" t="s">
        <v>49</v>
      </c>
      <c r="E353">
        <v>85</v>
      </c>
      <c r="F353" t="s">
        <v>22</v>
      </c>
      <c r="G353" t="s">
        <v>2276</v>
      </c>
      <c r="H353" t="s">
        <v>1332</v>
      </c>
    </row>
    <row r="354" spans="1:9" hidden="1" x14ac:dyDescent="0.35">
      <c r="A354" t="s">
        <v>1139</v>
      </c>
      <c r="B354">
        <v>643000</v>
      </c>
      <c r="C354" t="s">
        <v>1330</v>
      </c>
      <c r="D354" t="s">
        <v>49</v>
      </c>
      <c r="E354">
        <v>85</v>
      </c>
      <c r="F354" t="s">
        <v>23</v>
      </c>
      <c r="G354" t="s">
        <v>2326</v>
      </c>
      <c r="H354" t="s">
        <v>1333</v>
      </c>
    </row>
    <row r="355" spans="1:9" hidden="1" x14ac:dyDescent="0.35">
      <c r="A355" t="s">
        <v>1139</v>
      </c>
      <c r="B355">
        <v>643000</v>
      </c>
      <c r="C355" t="s">
        <v>1330</v>
      </c>
      <c r="D355" t="s">
        <v>49</v>
      </c>
      <c r="E355">
        <v>85</v>
      </c>
      <c r="F355" t="s">
        <v>24</v>
      </c>
      <c r="G355" t="s">
        <v>2327</v>
      </c>
      <c r="H355" t="s">
        <v>1334</v>
      </c>
    </row>
    <row r="356" spans="1:9" hidden="1" x14ac:dyDescent="0.35">
      <c r="A356" t="s">
        <v>1139</v>
      </c>
      <c r="B356">
        <v>643000</v>
      </c>
      <c r="C356" t="s">
        <v>1330</v>
      </c>
      <c r="D356" t="s">
        <v>49</v>
      </c>
      <c r="E356">
        <v>85</v>
      </c>
      <c r="F356" t="s">
        <v>25</v>
      </c>
      <c r="G356" t="s">
        <v>2278</v>
      </c>
      <c r="H356" t="s">
        <v>1335</v>
      </c>
    </row>
    <row r="357" spans="1:9" hidden="1" x14ac:dyDescent="0.35">
      <c r="A357" t="s">
        <v>1139</v>
      </c>
      <c r="B357">
        <v>643000</v>
      </c>
      <c r="C357" t="s">
        <v>1330</v>
      </c>
      <c r="D357" t="s">
        <v>49</v>
      </c>
      <c r="E357">
        <v>85</v>
      </c>
      <c r="F357" t="s">
        <v>26</v>
      </c>
      <c r="G357" t="s">
        <v>2281</v>
      </c>
      <c r="H357" t="s">
        <v>1336</v>
      </c>
    </row>
    <row r="358" spans="1:9" hidden="1" x14ac:dyDescent="0.35">
      <c r="A358" t="s">
        <v>1139</v>
      </c>
      <c r="B358">
        <v>643000</v>
      </c>
      <c r="C358" t="s">
        <v>1330</v>
      </c>
      <c r="D358" t="s">
        <v>49</v>
      </c>
      <c r="E358">
        <v>85</v>
      </c>
      <c r="F358" t="s">
        <v>27</v>
      </c>
      <c r="G358" t="s">
        <v>2328</v>
      </c>
      <c r="H358" t="s">
        <v>1337</v>
      </c>
    </row>
    <row r="359" spans="1:9" hidden="1" x14ac:dyDescent="0.35">
      <c r="A359" t="s">
        <v>1139</v>
      </c>
      <c r="B359">
        <v>643000</v>
      </c>
      <c r="C359" t="s">
        <v>1330</v>
      </c>
      <c r="D359" t="s">
        <v>49</v>
      </c>
      <c r="E359">
        <v>85</v>
      </c>
      <c r="F359" t="s">
        <v>28</v>
      </c>
      <c r="G359" t="s">
        <v>2275</v>
      </c>
      <c r="H359" t="s">
        <v>1338</v>
      </c>
    </row>
    <row r="360" spans="1:9" hidden="1" x14ac:dyDescent="0.35">
      <c r="A360" t="s">
        <v>1139</v>
      </c>
      <c r="B360">
        <v>643000</v>
      </c>
      <c r="C360" t="s">
        <v>1330</v>
      </c>
      <c r="D360" t="s">
        <v>49</v>
      </c>
      <c r="E360">
        <v>85</v>
      </c>
      <c r="F360" t="s">
        <v>29</v>
      </c>
      <c r="G360" t="s">
        <v>2331</v>
      </c>
      <c r="H360" t="s">
        <v>1339</v>
      </c>
    </row>
    <row r="361" spans="1:9" hidden="1" x14ac:dyDescent="0.35">
      <c r="A361" t="s">
        <v>184</v>
      </c>
      <c r="B361">
        <v>644000</v>
      </c>
      <c r="C361" t="s">
        <v>186</v>
      </c>
      <c r="D361" t="s">
        <v>49</v>
      </c>
      <c r="E361">
        <v>8</v>
      </c>
      <c r="F361" t="s">
        <v>25</v>
      </c>
      <c r="G361" t="s">
        <v>2278</v>
      </c>
      <c r="H361" t="s">
        <v>187</v>
      </c>
    </row>
    <row r="362" spans="1:9" hidden="1" x14ac:dyDescent="0.35">
      <c r="A362" t="s">
        <v>184</v>
      </c>
      <c r="B362">
        <v>644000</v>
      </c>
      <c r="C362" t="s">
        <v>186</v>
      </c>
      <c r="D362" t="s">
        <v>49</v>
      </c>
      <c r="E362">
        <v>8</v>
      </c>
      <c r="F362" t="s">
        <v>28</v>
      </c>
      <c r="G362" t="s">
        <v>2275</v>
      </c>
      <c r="H362" t="s">
        <v>188</v>
      </c>
    </row>
    <row r="363" spans="1:9" hidden="1" x14ac:dyDescent="0.35">
      <c r="A363" t="s">
        <v>184</v>
      </c>
      <c r="B363">
        <v>644000</v>
      </c>
      <c r="C363" t="s">
        <v>1941</v>
      </c>
      <c r="D363" t="s">
        <v>85</v>
      </c>
      <c r="E363">
        <v>244</v>
      </c>
      <c r="F363" t="s">
        <v>22</v>
      </c>
      <c r="G363" t="s">
        <v>2276</v>
      </c>
      <c r="H363" t="s">
        <v>1942</v>
      </c>
    </row>
    <row r="364" spans="1:9" hidden="1" x14ac:dyDescent="0.35">
      <c r="A364" t="s">
        <v>184</v>
      </c>
      <c r="B364">
        <v>644000</v>
      </c>
      <c r="C364" t="s">
        <v>1941</v>
      </c>
      <c r="D364" t="s">
        <v>85</v>
      </c>
      <c r="E364">
        <v>244</v>
      </c>
      <c r="F364" t="s">
        <v>23</v>
      </c>
      <c r="G364" t="s">
        <v>2326</v>
      </c>
      <c r="H364" t="s">
        <v>1943</v>
      </c>
    </row>
    <row r="365" spans="1:9" hidden="1" x14ac:dyDescent="0.35">
      <c r="A365" t="s">
        <v>184</v>
      </c>
      <c r="B365">
        <v>644000</v>
      </c>
      <c r="C365" t="s">
        <v>1941</v>
      </c>
      <c r="D365" t="s">
        <v>85</v>
      </c>
      <c r="E365">
        <v>244</v>
      </c>
      <c r="F365" t="s">
        <v>25</v>
      </c>
      <c r="G365" t="s">
        <v>2278</v>
      </c>
      <c r="H365" t="s">
        <v>1944</v>
      </c>
    </row>
    <row r="366" spans="1:9" hidden="1" x14ac:dyDescent="0.35">
      <c r="A366" t="s">
        <v>184</v>
      </c>
      <c r="B366">
        <v>644000</v>
      </c>
      <c r="C366" t="s">
        <v>1941</v>
      </c>
      <c r="D366" t="s">
        <v>85</v>
      </c>
      <c r="E366">
        <v>244</v>
      </c>
      <c r="F366" t="s">
        <v>26</v>
      </c>
      <c r="G366" t="s">
        <v>2281</v>
      </c>
      <c r="H366" t="s">
        <v>1945</v>
      </c>
    </row>
    <row r="367" spans="1:9" hidden="1" x14ac:dyDescent="0.35">
      <c r="A367" t="s">
        <v>184</v>
      </c>
      <c r="B367">
        <v>644000</v>
      </c>
      <c r="C367" t="s">
        <v>1941</v>
      </c>
      <c r="D367" t="s">
        <v>85</v>
      </c>
      <c r="E367">
        <v>244</v>
      </c>
      <c r="F367" t="s">
        <v>27</v>
      </c>
      <c r="G367" t="s">
        <v>2328</v>
      </c>
      <c r="H367" t="s">
        <v>1946</v>
      </c>
    </row>
    <row r="368" spans="1:9" x14ac:dyDescent="0.35">
      <c r="A368" t="s">
        <v>184</v>
      </c>
      <c r="B368">
        <v>644000</v>
      </c>
      <c r="C368" t="s">
        <v>1941</v>
      </c>
      <c r="D368" t="s">
        <v>85</v>
      </c>
      <c r="E368">
        <v>244</v>
      </c>
      <c r="F368" t="s">
        <v>28</v>
      </c>
      <c r="G368" t="s">
        <v>2275</v>
      </c>
      <c r="H368" t="s">
        <v>1947</v>
      </c>
      <c r="I368" t="s">
        <v>2325</v>
      </c>
    </row>
    <row r="369" spans="1:9" hidden="1" x14ac:dyDescent="0.35">
      <c r="A369" t="s">
        <v>184</v>
      </c>
      <c r="B369">
        <v>644000</v>
      </c>
      <c r="C369" t="s">
        <v>1941</v>
      </c>
      <c r="D369" t="s">
        <v>85</v>
      </c>
      <c r="E369">
        <v>244</v>
      </c>
      <c r="F369" t="s">
        <v>29</v>
      </c>
      <c r="G369" t="s">
        <v>2331</v>
      </c>
      <c r="H369" t="s">
        <v>1948</v>
      </c>
    </row>
    <row r="370" spans="1:9" hidden="1" x14ac:dyDescent="0.35">
      <c r="A370" t="s">
        <v>184</v>
      </c>
      <c r="B370">
        <v>644000</v>
      </c>
      <c r="C370" t="s">
        <v>1941</v>
      </c>
      <c r="D370" t="s">
        <v>85</v>
      </c>
      <c r="E370">
        <v>244</v>
      </c>
      <c r="F370" t="s">
        <v>30</v>
      </c>
      <c r="G370" t="s">
        <v>2329</v>
      </c>
      <c r="H370" t="s">
        <v>1949</v>
      </c>
    </row>
    <row r="371" spans="1:9" hidden="1" x14ac:dyDescent="0.35">
      <c r="A371" t="s">
        <v>449</v>
      </c>
      <c r="B371">
        <v>2148006</v>
      </c>
      <c r="C371" t="s">
        <v>451</v>
      </c>
      <c r="D371" t="s">
        <v>49</v>
      </c>
      <c r="E371">
        <v>52</v>
      </c>
      <c r="F371" t="s">
        <v>27</v>
      </c>
      <c r="G371" t="s">
        <v>2328</v>
      </c>
      <c r="H371" t="s">
        <v>452</v>
      </c>
    </row>
    <row r="372" spans="1:9" x14ac:dyDescent="0.35">
      <c r="A372" t="s">
        <v>449</v>
      </c>
      <c r="B372">
        <v>2148006</v>
      </c>
      <c r="C372" t="s">
        <v>451</v>
      </c>
      <c r="D372" t="s">
        <v>49</v>
      </c>
      <c r="E372">
        <v>52</v>
      </c>
      <c r="F372" t="s">
        <v>28</v>
      </c>
      <c r="G372" t="s">
        <v>2275</v>
      </c>
      <c r="H372" t="s">
        <v>453</v>
      </c>
      <c r="I372" t="s">
        <v>2325</v>
      </c>
    </row>
    <row r="373" spans="1:9" hidden="1" x14ac:dyDescent="0.35">
      <c r="A373" t="s">
        <v>449</v>
      </c>
      <c r="B373">
        <v>2148006</v>
      </c>
      <c r="C373" t="s">
        <v>451</v>
      </c>
      <c r="D373" t="s">
        <v>49</v>
      </c>
      <c r="E373">
        <v>52</v>
      </c>
      <c r="F373" t="s">
        <v>30</v>
      </c>
      <c r="G373" t="s">
        <v>2329</v>
      </c>
      <c r="H373" t="s">
        <v>454</v>
      </c>
    </row>
    <row r="374" spans="1:9" x14ac:dyDescent="0.35">
      <c r="A374" t="s">
        <v>449</v>
      </c>
      <c r="B374">
        <v>2148006</v>
      </c>
      <c r="C374" t="s">
        <v>1010</v>
      </c>
      <c r="D374" t="s">
        <v>501</v>
      </c>
      <c r="E374">
        <v>928</v>
      </c>
      <c r="F374" t="s">
        <v>22</v>
      </c>
      <c r="G374" t="s">
        <v>2276</v>
      </c>
      <c r="H374" t="s">
        <v>1011</v>
      </c>
      <c r="I374" t="s">
        <v>2325</v>
      </c>
    </row>
    <row r="375" spans="1:9" hidden="1" x14ac:dyDescent="0.35">
      <c r="A375" t="s">
        <v>449</v>
      </c>
      <c r="B375">
        <v>2148006</v>
      </c>
      <c r="C375" t="s">
        <v>1010</v>
      </c>
      <c r="D375" t="s">
        <v>501</v>
      </c>
      <c r="E375">
        <v>928</v>
      </c>
      <c r="F375" t="s">
        <v>25</v>
      </c>
      <c r="G375" t="s">
        <v>2278</v>
      </c>
      <c r="H375" t="s">
        <v>1012</v>
      </c>
    </row>
    <row r="376" spans="1:9" hidden="1" x14ac:dyDescent="0.35">
      <c r="A376" t="s">
        <v>449</v>
      </c>
      <c r="B376">
        <v>2148006</v>
      </c>
      <c r="C376" t="s">
        <v>1010</v>
      </c>
      <c r="D376" t="s">
        <v>501</v>
      </c>
      <c r="E376">
        <v>928</v>
      </c>
      <c r="F376" t="s">
        <v>30</v>
      </c>
      <c r="G376" t="s">
        <v>2329</v>
      </c>
      <c r="H376" t="s">
        <v>1011</v>
      </c>
    </row>
    <row r="377" spans="1:9" hidden="1" x14ac:dyDescent="0.35">
      <c r="A377" t="s">
        <v>449</v>
      </c>
      <c r="B377">
        <v>2148006</v>
      </c>
      <c r="C377" t="s">
        <v>1754</v>
      </c>
      <c r="D377" t="s">
        <v>464</v>
      </c>
      <c r="E377">
        <v>307</v>
      </c>
      <c r="F377" t="s">
        <v>21</v>
      </c>
      <c r="G377" t="s">
        <v>2282</v>
      </c>
      <c r="H377" t="s">
        <v>1755</v>
      </c>
    </row>
    <row r="378" spans="1:9" hidden="1" x14ac:dyDescent="0.35">
      <c r="A378" t="s">
        <v>449</v>
      </c>
      <c r="B378">
        <v>2148006</v>
      </c>
      <c r="C378" t="s">
        <v>1754</v>
      </c>
      <c r="D378" t="s">
        <v>464</v>
      </c>
      <c r="E378">
        <v>307</v>
      </c>
      <c r="F378" t="s">
        <v>22</v>
      </c>
      <c r="G378" t="s">
        <v>2276</v>
      </c>
      <c r="H378" t="s">
        <v>1756</v>
      </c>
    </row>
    <row r="379" spans="1:9" hidden="1" x14ac:dyDescent="0.35">
      <c r="A379" t="s">
        <v>449</v>
      </c>
      <c r="B379">
        <v>2148006</v>
      </c>
      <c r="C379" t="s">
        <v>1754</v>
      </c>
      <c r="D379" t="s">
        <v>464</v>
      </c>
      <c r="E379">
        <v>307</v>
      </c>
      <c r="F379" t="s">
        <v>23</v>
      </c>
      <c r="G379" t="s">
        <v>2326</v>
      </c>
      <c r="H379" t="s">
        <v>1757</v>
      </c>
    </row>
    <row r="380" spans="1:9" hidden="1" x14ac:dyDescent="0.35">
      <c r="A380" t="s">
        <v>449</v>
      </c>
      <c r="B380">
        <v>2148006</v>
      </c>
      <c r="C380" t="s">
        <v>1754</v>
      </c>
      <c r="D380" t="s">
        <v>464</v>
      </c>
      <c r="E380">
        <v>307</v>
      </c>
      <c r="F380" t="s">
        <v>24</v>
      </c>
      <c r="G380" t="s">
        <v>2327</v>
      </c>
      <c r="H380" t="s">
        <v>1758</v>
      </c>
    </row>
    <row r="381" spans="1:9" hidden="1" x14ac:dyDescent="0.35">
      <c r="A381" t="s">
        <v>449</v>
      </c>
      <c r="B381">
        <v>2148006</v>
      </c>
      <c r="C381" t="s">
        <v>1754</v>
      </c>
      <c r="D381" t="s">
        <v>464</v>
      </c>
      <c r="E381">
        <v>307</v>
      </c>
      <c r="F381" t="s">
        <v>25</v>
      </c>
      <c r="G381" t="s">
        <v>2278</v>
      </c>
      <c r="H381" t="s">
        <v>1759</v>
      </c>
    </row>
    <row r="382" spans="1:9" hidden="1" x14ac:dyDescent="0.35">
      <c r="A382" t="s">
        <v>449</v>
      </c>
      <c r="B382">
        <v>2148006</v>
      </c>
      <c r="C382" t="s">
        <v>1754</v>
      </c>
      <c r="D382" t="s">
        <v>464</v>
      </c>
      <c r="E382">
        <v>307</v>
      </c>
      <c r="F382" t="s">
        <v>27</v>
      </c>
      <c r="G382" t="s">
        <v>2328</v>
      </c>
      <c r="H382" t="s">
        <v>1760</v>
      </c>
    </row>
    <row r="383" spans="1:9" hidden="1" x14ac:dyDescent="0.35">
      <c r="A383" t="s">
        <v>449</v>
      </c>
      <c r="B383">
        <v>2148006</v>
      </c>
      <c r="C383" t="s">
        <v>1754</v>
      </c>
      <c r="D383" t="s">
        <v>464</v>
      </c>
      <c r="E383">
        <v>307</v>
      </c>
      <c r="F383" t="s">
        <v>28</v>
      </c>
      <c r="G383" t="s">
        <v>2275</v>
      </c>
      <c r="H383" t="s">
        <v>1761</v>
      </c>
    </row>
    <row r="384" spans="1:9" hidden="1" x14ac:dyDescent="0.35">
      <c r="A384" t="s">
        <v>449</v>
      </c>
      <c r="B384">
        <v>2148006</v>
      </c>
      <c r="C384" t="s">
        <v>1754</v>
      </c>
      <c r="D384" t="s">
        <v>464</v>
      </c>
      <c r="E384">
        <v>307</v>
      </c>
      <c r="F384" t="s">
        <v>30</v>
      </c>
      <c r="G384" t="s">
        <v>2329</v>
      </c>
      <c r="H384" t="s">
        <v>1762</v>
      </c>
    </row>
    <row r="385" spans="1:9" x14ac:dyDescent="0.35">
      <c r="A385" t="s">
        <v>382</v>
      </c>
      <c r="B385">
        <v>4845000</v>
      </c>
      <c r="C385" t="s">
        <v>384</v>
      </c>
      <c r="D385" t="s">
        <v>49</v>
      </c>
      <c r="G385" t="s">
        <v>2276</v>
      </c>
      <c r="H385" t="s">
        <v>387</v>
      </c>
      <c r="I385" t="s">
        <v>2325</v>
      </c>
    </row>
    <row r="386" spans="1:9" hidden="1" x14ac:dyDescent="0.35">
      <c r="A386" t="s">
        <v>382</v>
      </c>
      <c r="B386">
        <v>4845000</v>
      </c>
      <c r="C386" t="s">
        <v>384</v>
      </c>
      <c r="D386" t="s">
        <v>49</v>
      </c>
      <c r="E386">
        <v>412</v>
      </c>
      <c r="F386" t="s">
        <v>27</v>
      </c>
      <c r="G386" t="s">
        <v>2328</v>
      </c>
      <c r="H386" t="s">
        <v>385</v>
      </c>
    </row>
    <row r="387" spans="1:9" hidden="1" x14ac:dyDescent="0.35">
      <c r="A387" t="s">
        <v>382</v>
      </c>
      <c r="B387">
        <v>4845000</v>
      </c>
      <c r="C387" t="s">
        <v>384</v>
      </c>
      <c r="D387" t="s">
        <v>49</v>
      </c>
      <c r="E387">
        <v>412</v>
      </c>
      <c r="F387" t="s">
        <v>28</v>
      </c>
      <c r="G387" t="s">
        <v>2275</v>
      </c>
      <c r="H387" t="s">
        <v>386</v>
      </c>
    </row>
    <row r="388" spans="1:9" hidden="1" x14ac:dyDescent="0.35">
      <c r="A388" t="s">
        <v>382</v>
      </c>
      <c r="B388">
        <v>4845000</v>
      </c>
      <c r="C388" t="s">
        <v>384</v>
      </c>
      <c r="D388" t="s">
        <v>49</v>
      </c>
      <c r="E388">
        <v>412</v>
      </c>
      <c r="F388" t="s">
        <v>30</v>
      </c>
      <c r="G388" t="s">
        <v>2329</v>
      </c>
      <c r="H388" t="s">
        <v>387</v>
      </c>
    </row>
    <row r="389" spans="1:9" x14ac:dyDescent="0.35">
      <c r="A389" t="s">
        <v>885</v>
      </c>
      <c r="B389">
        <v>5548000</v>
      </c>
      <c r="C389" t="s">
        <v>887</v>
      </c>
      <c r="D389" t="s">
        <v>49</v>
      </c>
      <c r="E389">
        <v>387</v>
      </c>
      <c r="F389" t="s">
        <v>22</v>
      </c>
      <c r="G389" t="s">
        <v>2276</v>
      </c>
      <c r="H389" t="s">
        <v>888</v>
      </c>
      <c r="I389" t="s">
        <v>2325</v>
      </c>
    </row>
    <row r="390" spans="1:9" hidden="1" x14ac:dyDescent="0.35">
      <c r="A390" t="s">
        <v>885</v>
      </c>
      <c r="B390">
        <v>5548000</v>
      </c>
      <c r="C390" t="s">
        <v>887</v>
      </c>
      <c r="D390" t="s">
        <v>49</v>
      </c>
      <c r="E390">
        <v>387</v>
      </c>
      <c r="F390" t="s">
        <v>23</v>
      </c>
      <c r="G390" t="s">
        <v>2326</v>
      </c>
      <c r="H390" t="s">
        <v>889</v>
      </c>
    </row>
    <row r="391" spans="1:9" hidden="1" x14ac:dyDescent="0.35">
      <c r="A391" t="s">
        <v>885</v>
      </c>
      <c r="B391">
        <v>5548000</v>
      </c>
      <c r="C391" t="s">
        <v>887</v>
      </c>
      <c r="D391" t="s">
        <v>49</v>
      </c>
      <c r="E391">
        <v>387</v>
      </c>
      <c r="F391" t="s">
        <v>24</v>
      </c>
      <c r="G391" t="s">
        <v>2327</v>
      </c>
      <c r="H391" t="s">
        <v>890</v>
      </c>
    </row>
    <row r="392" spans="1:9" hidden="1" x14ac:dyDescent="0.35">
      <c r="A392" t="s">
        <v>885</v>
      </c>
      <c r="B392">
        <v>5548000</v>
      </c>
      <c r="C392" t="s">
        <v>887</v>
      </c>
      <c r="D392" t="s">
        <v>49</v>
      </c>
      <c r="E392">
        <v>387</v>
      </c>
      <c r="F392" t="s">
        <v>25</v>
      </c>
      <c r="G392" t="s">
        <v>2278</v>
      </c>
      <c r="H392" t="s">
        <v>891</v>
      </c>
    </row>
    <row r="393" spans="1:9" hidden="1" x14ac:dyDescent="0.35">
      <c r="A393" t="s">
        <v>885</v>
      </c>
      <c r="B393">
        <v>5548000</v>
      </c>
      <c r="C393" t="s">
        <v>887</v>
      </c>
      <c r="D393" t="s">
        <v>49</v>
      </c>
      <c r="E393">
        <v>387</v>
      </c>
      <c r="F393" t="s">
        <v>27</v>
      </c>
      <c r="G393" t="s">
        <v>2328</v>
      </c>
      <c r="H393" t="s">
        <v>892</v>
      </c>
    </row>
    <row r="394" spans="1:9" hidden="1" x14ac:dyDescent="0.35">
      <c r="A394" t="s">
        <v>885</v>
      </c>
      <c r="B394">
        <v>5548000</v>
      </c>
      <c r="C394" t="s">
        <v>887</v>
      </c>
      <c r="D394" t="s">
        <v>49</v>
      </c>
      <c r="E394">
        <v>387</v>
      </c>
      <c r="F394" t="s">
        <v>28</v>
      </c>
      <c r="G394" t="s">
        <v>2275</v>
      </c>
      <c r="H394" t="s">
        <v>893</v>
      </c>
    </row>
    <row r="395" spans="1:9" hidden="1" x14ac:dyDescent="0.35">
      <c r="A395" t="s">
        <v>885</v>
      </c>
      <c r="B395">
        <v>5548000</v>
      </c>
      <c r="C395" t="s">
        <v>887</v>
      </c>
      <c r="D395" t="s">
        <v>49</v>
      </c>
      <c r="E395">
        <v>387</v>
      </c>
      <c r="F395" t="s">
        <v>30</v>
      </c>
      <c r="G395" t="s">
        <v>2329</v>
      </c>
      <c r="H395" t="s">
        <v>894</v>
      </c>
    </row>
    <row r="396" spans="1:9" hidden="1" x14ac:dyDescent="0.35">
      <c r="A396" t="s">
        <v>548</v>
      </c>
      <c r="B396">
        <v>4748000</v>
      </c>
      <c r="C396" t="s">
        <v>1818</v>
      </c>
      <c r="D396" t="s">
        <v>501</v>
      </c>
      <c r="E396">
        <v>526</v>
      </c>
      <c r="F396" t="s">
        <v>24</v>
      </c>
      <c r="G396" t="s">
        <v>2327</v>
      </c>
      <c r="H396" t="s">
        <v>1819</v>
      </c>
    </row>
    <row r="397" spans="1:9" x14ac:dyDescent="0.35">
      <c r="A397" t="s">
        <v>548</v>
      </c>
      <c r="B397">
        <v>4748000</v>
      </c>
      <c r="C397" t="s">
        <v>550</v>
      </c>
      <c r="D397" t="s">
        <v>501</v>
      </c>
      <c r="E397">
        <v>294</v>
      </c>
      <c r="F397" t="s">
        <v>22</v>
      </c>
      <c r="G397" t="s">
        <v>2276</v>
      </c>
      <c r="H397" t="s">
        <v>551</v>
      </c>
      <c r="I397" t="s">
        <v>2325</v>
      </c>
    </row>
    <row r="398" spans="1:9" hidden="1" x14ac:dyDescent="0.35">
      <c r="A398" t="s">
        <v>548</v>
      </c>
      <c r="B398">
        <v>4748000</v>
      </c>
      <c r="C398" t="s">
        <v>550</v>
      </c>
      <c r="D398" t="s">
        <v>501</v>
      </c>
      <c r="E398">
        <v>294</v>
      </c>
      <c r="F398" t="s">
        <v>23</v>
      </c>
      <c r="G398" t="s">
        <v>2326</v>
      </c>
      <c r="H398" t="s">
        <v>552</v>
      </c>
    </row>
    <row r="399" spans="1:9" hidden="1" x14ac:dyDescent="0.35">
      <c r="A399" t="s">
        <v>548</v>
      </c>
      <c r="B399">
        <v>4748000</v>
      </c>
      <c r="C399" t="s">
        <v>550</v>
      </c>
      <c r="D399" t="s">
        <v>501</v>
      </c>
      <c r="E399">
        <v>294</v>
      </c>
      <c r="F399" t="s">
        <v>25</v>
      </c>
      <c r="G399" t="s">
        <v>2278</v>
      </c>
      <c r="H399" t="s">
        <v>553</v>
      </c>
    </row>
    <row r="400" spans="1:9" hidden="1" x14ac:dyDescent="0.35">
      <c r="A400" t="s">
        <v>548</v>
      </c>
      <c r="B400">
        <v>4748000</v>
      </c>
      <c r="C400" t="s">
        <v>550</v>
      </c>
      <c r="D400" t="s">
        <v>501</v>
      </c>
      <c r="E400">
        <v>294</v>
      </c>
      <c r="F400" t="s">
        <v>27</v>
      </c>
      <c r="G400" t="s">
        <v>2328</v>
      </c>
      <c r="H400" t="s">
        <v>554</v>
      </c>
    </row>
    <row r="401" spans="1:9" hidden="1" x14ac:dyDescent="0.35">
      <c r="A401" t="s">
        <v>548</v>
      </c>
      <c r="B401">
        <v>4748000</v>
      </c>
      <c r="C401" t="s">
        <v>550</v>
      </c>
      <c r="D401" t="s">
        <v>501</v>
      </c>
      <c r="E401">
        <v>294</v>
      </c>
      <c r="F401" t="s">
        <v>28</v>
      </c>
      <c r="G401" t="s">
        <v>2275</v>
      </c>
      <c r="H401" t="s">
        <v>555</v>
      </c>
    </row>
    <row r="402" spans="1:9" hidden="1" x14ac:dyDescent="0.35">
      <c r="A402" t="s">
        <v>548</v>
      </c>
      <c r="B402">
        <v>4748000</v>
      </c>
      <c r="C402" t="s">
        <v>550</v>
      </c>
      <c r="D402" t="s">
        <v>501</v>
      </c>
      <c r="E402">
        <v>294</v>
      </c>
      <c r="F402" t="s">
        <v>30</v>
      </c>
      <c r="G402" t="s">
        <v>2329</v>
      </c>
      <c r="H402" t="s">
        <v>556</v>
      </c>
    </row>
    <row r="403" spans="1:9" x14ac:dyDescent="0.35">
      <c r="A403" t="s">
        <v>318</v>
      </c>
      <c r="B403">
        <v>446000</v>
      </c>
      <c r="C403" t="s">
        <v>320</v>
      </c>
      <c r="D403" t="s">
        <v>49</v>
      </c>
      <c r="E403">
        <v>77</v>
      </c>
      <c r="F403" t="s">
        <v>22</v>
      </c>
      <c r="G403" t="s">
        <v>2276</v>
      </c>
      <c r="H403" t="s">
        <v>321</v>
      </c>
      <c r="I403" t="s">
        <v>2325</v>
      </c>
    </row>
    <row r="404" spans="1:9" hidden="1" x14ac:dyDescent="0.35">
      <c r="A404" t="s">
        <v>318</v>
      </c>
      <c r="B404">
        <v>446000</v>
      </c>
      <c r="C404" t="s">
        <v>320</v>
      </c>
      <c r="D404" t="s">
        <v>49</v>
      </c>
      <c r="E404">
        <v>77</v>
      </c>
      <c r="F404" t="s">
        <v>23</v>
      </c>
      <c r="G404" t="s">
        <v>2326</v>
      </c>
      <c r="H404" t="s">
        <v>322</v>
      </c>
    </row>
    <row r="405" spans="1:9" hidden="1" x14ac:dyDescent="0.35">
      <c r="A405" t="s">
        <v>318</v>
      </c>
      <c r="B405">
        <v>446000</v>
      </c>
      <c r="C405" t="s">
        <v>320</v>
      </c>
      <c r="D405" t="s">
        <v>49</v>
      </c>
      <c r="E405">
        <v>77</v>
      </c>
      <c r="F405" t="s">
        <v>24</v>
      </c>
      <c r="G405" t="s">
        <v>2327</v>
      </c>
      <c r="H405" t="s">
        <v>323</v>
      </c>
    </row>
    <row r="406" spans="1:9" hidden="1" x14ac:dyDescent="0.35">
      <c r="A406" t="s">
        <v>318</v>
      </c>
      <c r="B406">
        <v>446000</v>
      </c>
      <c r="C406" t="s">
        <v>320</v>
      </c>
      <c r="D406" t="s">
        <v>49</v>
      </c>
      <c r="E406">
        <v>77</v>
      </c>
      <c r="F406" t="s">
        <v>25</v>
      </c>
      <c r="G406" t="s">
        <v>2278</v>
      </c>
      <c r="H406" t="s">
        <v>324</v>
      </c>
    </row>
    <row r="407" spans="1:9" hidden="1" x14ac:dyDescent="0.35">
      <c r="A407" t="s">
        <v>318</v>
      </c>
      <c r="B407">
        <v>446000</v>
      </c>
      <c r="C407" t="s">
        <v>320</v>
      </c>
      <c r="D407" t="s">
        <v>49</v>
      </c>
      <c r="E407">
        <v>77</v>
      </c>
      <c r="F407" t="s">
        <v>27</v>
      </c>
      <c r="G407" t="s">
        <v>2328</v>
      </c>
      <c r="H407" t="s">
        <v>325</v>
      </c>
    </row>
    <row r="408" spans="1:9" hidden="1" x14ac:dyDescent="0.35">
      <c r="A408" t="s">
        <v>318</v>
      </c>
      <c r="B408">
        <v>446000</v>
      </c>
      <c r="C408" t="s">
        <v>320</v>
      </c>
      <c r="D408" t="s">
        <v>49</v>
      </c>
      <c r="E408">
        <v>77</v>
      </c>
      <c r="F408" t="s">
        <v>28</v>
      </c>
      <c r="G408" t="s">
        <v>2275</v>
      </c>
      <c r="H408" t="s">
        <v>326</v>
      </c>
    </row>
    <row r="409" spans="1:9" hidden="1" x14ac:dyDescent="0.35">
      <c r="A409" t="s">
        <v>318</v>
      </c>
      <c r="B409">
        <v>446000</v>
      </c>
      <c r="C409" t="s">
        <v>320</v>
      </c>
      <c r="D409" t="s">
        <v>49</v>
      </c>
      <c r="E409">
        <v>77</v>
      </c>
      <c r="F409" t="s">
        <v>30</v>
      </c>
      <c r="H409" t="s">
        <v>327</v>
      </c>
    </row>
    <row r="410" spans="1:9" hidden="1" x14ac:dyDescent="0.35">
      <c r="A410" t="s">
        <v>1258</v>
      </c>
      <c r="B410">
        <v>5553000</v>
      </c>
      <c r="C410" t="s">
        <v>1260</v>
      </c>
      <c r="D410" t="s">
        <v>464</v>
      </c>
      <c r="E410">
        <v>451</v>
      </c>
      <c r="F410" t="s">
        <v>22</v>
      </c>
      <c r="G410" t="s">
        <v>2276</v>
      </c>
      <c r="H410" t="s">
        <v>1261</v>
      </c>
    </row>
    <row r="411" spans="1:9" hidden="1" x14ac:dyDescent="0.35">
      <c r="A411" t="s">
        <v>1258</v>
      </c>
      <c r="B411">
        <v>5553000</v>
      </c>
      <c r="C411" t="s">
        <v>1726</v>
      </c>
      <c r="D411" t="s">
        <v>85</v>
      </c>
      <c r="E411">
        <v>455</v>
      </c>
      <c r="F411" t="s">
        <v>25</v>
      </c>
      <c r="G411" t="s">
        <v>2278</v>
      </c>
      <c r="H411" t="s">
        <v>1727</v>
      </c>
    </row>
    <row r="412" spans="1:9" hidden="1" x14ac:dyDescent="0.35">
      <c r="A412" t="s">
        <v>1258</v>
      </c>
      <c r="B412">
        <v>5553000</v>
      </c>
      <c r="C412" t="s">
        <v>1726</v>
      </c>
      <c r="D412" t="s">
        <v>85</v>
      </c>
      <c r="E412">
        <v>455</v>
      </c>
      <c r="F412" t="s">
        <v>26</v>
      </c>
      <c r="G412" t="s">
        <v>2281</v>
      </c>
      <c r="H412" t="s">
        <v>1728</v>
      </c>
    </row>
    <row r="413" spans="1:9" hidden="1" x14ac:dyDescent="0.35">
      <c r="A413" t="s">
        <v>1258</v>
      </c>
      <c r="B413">
        <v>5553000</v>
      </c>
      <c r="C413" t="s">
        <v>1726</v>
      </c>
      <c r="D413" t="s">
        <v>85</v>
      </c>
      <c r="E413">
        <v>455</v>
      </c>
      <c r="F413" t="s">
        <v>27</v>
      </c>
      <c r="G413" t="s">
        <v>2328</v>
      </c>
      <c r="H413" t="s">
        <v>1729</v>
      </c>
    </row>
    <row r="414" spans="1:9" hidden="1" x14ac:dyDescent="0.35">
      <c r="A414" t="s">
        <v>164</v>
      </c>
      <c r="B414">
        <v>3651000</v>
      </c>
      <c r="C414" t="s">
        <v>1924</v>
      </c>
      <c r="D414" t="s">
        <v>501</v>
      </c>
      <c r="E414">
        <v>557</v>
      </c>
      <c r="F414" t="s">
        <v>23</v>
      </c>
      <c r="G414" t="s">
        <v>2326</v>
      </c>
      <c r="H414" t="s">
        <v>1925</v>
      </c>
    </row>
    <row r="415" spans="1:9" hidden="1" x14ac:dyDescent="0.35">
      <c r="A415" t="s">
        <v>164</v>
      </c>
      <c r="B415">
        <v>3651000</v>
      </c>
      <c r="C415" t="s">
        <v>1924</v>
      </c>
      <c r="D415" t="s">
        <v>501</v>
      </c>
      <c r="E415">
        <v>557</v>
      </c>
      <c r="F415" t="s">
        <v>24</v>
      </c>
      <c r="G415" t="s">
        <v>2327</v>
      </c>
      <c r="H415" t="s">
        <v>1926</v>
      </c>
    </row>
    <row r="416" spans="1:9" x14ac:dyDescent="0.35">
      <c r="A416" t="s">
        <v>164</v>
      </c>
      <c r="B416">
        <v>3651000</v>
      </c>
      <c r="C416" t="s">
        <v>1924</v>
      </c>
      <c r="D416" t="s">
        <v>501</v>
      </c>
      <c r="E416">
        <v>557</v>
      </c>
      <c r="F416" t="s">
        <v>25</v>
      </c>
      <c r="G416" t="s">
        <v>2278</v>
      </c>
      <c r="H416" t="s">
        <v>1927</v>
      </c>
      <c r="I416" t="s">
        <v>2325</v>
      </c>
    </row>
    <row r="417" spans="1:9" hidden="1" x14ac:dyDescent="0.35">
      <c r="A417" t="s">
        <v>164</v>
      </c>
      <c r="B417">
        <v>3651000</v>
      </c>
      <c r="C417" t="s">
        <v>1924</v>
      </c>
      <c r="D417" t="s">
        <v>501</v>
      </c>
      <c r="E417">
        <v>557</v>
      </c>
      <c r="F417" t="s">
        <v>26</v>
      </c>
      <c r="G417" t="s">
        <v>2281</v>
      </c>
      <c r="H417" t="s">
        <v>1928</v>
      </c>
    </row>
    <row r="418" spans="1:9" hidden="1" x14ac:dyDescent="0.35">
      <c r="A418" t="s">
        <v>164</v>
      </c>
      <c r="B418">
        <v>3651000</v>
      </c>
      <c r="C418" t="s">
        <v>1924</v>
      </c>
      <c r="D418" t="s">
        <v>501</v>
      </c>
      <c r="E418">
        <v>557</v>
      </c>
      <c r="F418" t="s">
        <v>27</v>
      </c>
      <c r="G418" t="s">
        <v>2328</v>
      </c>
      <c r="H418" t="s">
        <v>1929</v>
      </c>
    </row>
    <row r="419" spans="1:9" hidden="1" x14ac:dyDescent="0.35">
      <c r="A419" t="s">
        <v>164</v>
      </c>
      <c r="B419">
        <v>3651000</v>
      </c>
      <c r="C419" t="s">
        <v>1924</v>
      </c>
      <c r="D419" t="s">
        <v>501</v>
      </c>
      <c r="E419">
        <v>557</v>
      </c>
      <c r="F419" t="s">
        <v>30</v>
      </c>
      <c r="G419" t="s">
        <v>2329</v>
      </c>
      <c r="H419" t="s">
        <v>1930</v>
      </c>
    </row>
    <row r="420" spans="1:9" x14ac:dyDescent="0.35">
      <c r="A420" t="s">
        <v>164</v>
      </c>
      <c r="B420">
        <v>3651000</v>
      </c>
      <c r="C420" t="s">
        <v>855</v>
      </c>
      <c r="D420" t="s">
        <v>501</v>
      </c>
      <c r="E420">
        <v>538</v>
      </c>
      <c r="F420" t="s">
        <v>21</v>
      </c>
      <c r="G420" t="s">
        <v>2282</v>
      </c>
      <c r="H420" t="s">
        <v>856</v>
      </c>
      <c r="I420" t="s">
        <v>2325</v>
      </c>
    </row>
    <row r="421" spans="1:9" hidden="1" x14ac:dyDescent="0.35">
      <c r="A421" t="s">
        <v>164</v>
      </c>
      <c r="B421">
        <v>3651000</v>
      </c>
      <c r="C421" t="s">
        <v>855</v>
      </c>
      <c r="D421" t="s">
        <v>501</v>
      </c>
      <c r="E421">
        <v>538</v>
      </c>
      <c r="F421" t="s">
        <v>22</v>
      </c>
      <c r="G421" t="s">
        <v>2276</v>
      </c>
      <c r="H421" t="s">
        <v>857</v>
      </c>
    </row>
    <row r="422" spans="1:9" hidden="1" x14ac:dyDescent="0.35">
      <c r="A422" t="s">
        <v>164</v>
      </c>
      <c r="B422">
        <v>3651000</v>
      </c>
      <c r="C422" t="s">
        <v>855</v>
      </c>
      <c r="D422" t="s">
        <v>501</v>
      </c>
      <c r="E422">
        <v>538</v>
      </c>
      <c r="F422" t="s">
        <v>24</v>
      </c>
      <c r="G422" t="s">
        <v>2327</v>
      </c>
      <c r="H422" t="s">
        <v>858</v>
      </c>
    </row>
    <row r="423" spans="1:9" hidden="1" x14ac:dyDescent="0.35">
      <c r="A423" t="s">
        <v>164</v>
      </c>
      <c r="B423">
        <v>3651000</v>
      </c>
      <c r="C423" t="s">
        <v>855</v>
      </c>
      <c r="D423" t="s">
        <v>501</v>
      </c>
      <c r="E423">
        <v>538</v>
      </c>
      <c r="F423" t="s">
        <v>25</v>
      </c>
      <c r="G423" t="s">
        <v>2278</v>
      </c>
      <c r="H423" t="s">
        <v>859</v>
      </c>
    </row>
    <row r="424" spans="1:9" hidden="1" x14ac:dyDescent="0.35">
      <c r="A424" t="s">
        <v>164</v>
      </c>
      <c r="B424">
        <v>3651000</v>
      </c>
      <c r="C424" t="s">
        <v>855</v>
      </c>
      <c r="D424" t="s">
        <v>501</v>
      </c>
      <c r="E424">
        <v>538</v>
      </c>
      <c r="F424" t="s">
        <v>27</v>
      </c>
      <c r="G424" t="s">
        <v>2328</v>
      </c>
      <c r="H424" t="s">
        <v>860</v>
      </c>
    </row>
    <row r="425" spans="1:9" hidden="1" x14ac:dyDescent="0.35">
      <c r="A425" t="s">
        <v>164</v>
      </c>
      <c r="B425">
        <v>3651000</v>
      </c>
      <c r="C425" t="s">
        <v>855</v>
      </c>
      <c r="D425" t="s">
        <v>501</v>
      </c>
      <c r="E425">
        <v>538</v>
      </c>
      <c r="F425" t="s">
        <v>30</v>
      </c>
      <c r="G425" t="s">
        <v>2329</v>
      </c>
      <c r="H425" t="s">
        <v>861</v>
      </c>
    </row>
    <row r="426" spans="1:9" x14ac:dyDescent="0.35">
      <c r="A426" t="s">
        <v>164</v>
      </c>
      <c r="B426">
        <v>3651000</v>
      </c>
      <c r="C426" t="s">
        <v>998</v>
      </c>
      <c r="D426" t="s">
        <v>501</v>
      </c>
      <c r="E426">
        <v>529</v>
      </c>
      <c r="F426" t="s">
        <v>21</v>
      </c>
      <c r="G426" t="s">
        <v>2282</v>
      </c>
      <c r="H426" t="s">
        <v>999</v>
      </c>
      <c r="I426" t="s">
        <v>2325</v>
      </c>
    </row>
    <row r="427" spans="1:9" x14ac:dyDescent="0.35">
      <c r="A427" t="s">
        <v>164</v>
      </c>
      <c r="B427">
        <v>3651000</v>
      </c>
      <c r="C427" t="s">
        <v>998</v>
      </c>
      <c r="D427" t="s">
        <v>501</v>
      </c>
      <c r="E427">
        <v>529</v>
      </c>
      <c r="F427" t="s">
        <v>22</v>
      </c>
      <c r="G427" t="s">
        <v>2276</v>
      </c>
      <c r="H427" t="s">
        <v>1000</v>
      </c>
      <c r="I427" t="s">
        <v>2325</v>
      </c>
    </row>
    <row r="428" spans="1:9" hidden="1" x14ac:dyDescent="0.35">
      <c r="A428" t="s">
        <v>164</v>
      </c>
      <c r="B428">
        <v>3651000</v>
      </c>
      <c r="C428" t="s">
        <v>998</v>
      </c>
      <c r="D428" t="s">
        <v>501</v>
      </c>
      <c r="E428">
        <v>529</v>
      </c>
      <c r="F428" t="s">
        <v>23</v>
      </c>
      <c r="G428" t="s">
        <v>2326</v>
      </c>
      <c r="H428" t="s">
        <v>1001</v>
      </c>
    </row>
    <row r="429" spans="1:9" hidden="1" x14ac:dyDescent="0.35">
      <c r="A429" t="s">
        <v>164</v>
      </c>
      <c r="B429">
        <v>3651000</v>
      </c>
      <c r="C429" t="s">
        <v>998</v>
      </c>
      <c r="D429" t="s">
        <v>501</v>
      </c>
      <c r="E429">
        <v>529</v>
      </c>
      <c r="F429" t="s">
        <v>30</v>
      </c>
      <c r="G429" t="s">
        <v>2329</v>
      </c>
      <c r="H429" t="s">
        <v>1002</v>
      </c>
    </row>
    <row r="430" spans="1:9" x14ac:dyDescent="0.35">
      <c r="A430" t="s">
        <v>164</v>
      </c>
      <c r="B430">
        <v>3651000</v>
      </c>
      <c r="C430" t="s">
        <v>1807</v>
      </c>
      <c r="D430" t="s">
        <v>501</v>
      </c>
      <c r="E430">
        <v>550</v>
      </c>
      <c r="F430" t="s">
        <v>25</v>
      </c>
      <c r="G430" t="s">
        <v>2278</v>
      </c>
      <c r="H430" t="s">
        <v>1808</v>
      </c>
      <c r="I430" t="s">
        <v>2325</v>
      </c>
    </row>
    <row r="431" spans="1:9" x14ac:dyDescent="0.35">
      <c r="A431" t="s">
        <v>164</v>
      </c>
      <c r="B431">
        <v>3651000</v>
      </c>
      <c r="C431" t="s">
        <v>1807</v>
      </c>
      <c r="D431" t="s">
        <v>501</v>
      </c>
      <c r="E431">
        <v>550</v>
      </c>
      <c r="F431" t="s">
        <v>27</v>
      </c>
      <c r="G431" t="s">
        <v>2328</v>
      </c>
      <c r="H431" t="s">
        <v>1809</v>
      </c>
      <c r="I431" t="s">
        <v>2325</v>
      </c>
    </row>
    <row r="432" spans="1:9" hidden="1" x14ac:dyDescent="0.35">
      <c r="A432" t="s">
        <v>164</v>
      </c>
      <c r="B432">
        <v>3651000</v>
      </c>
      <c r="C432" t="s">
        <v>1807</v>
      </c>
      <c r="D432" t="s">
        <v>501</v>
      </c>
      <c r="E432">
        <v>550</v>
      </c>
      <c r="F432" t="s">
        <v>30</v>
      </c>
      <c r="G432" t="s">
        <v>2329</v>
      </c>
      <c r="H432" t="s">
        <v>1810</v>
      </c>
    </row>
    <row r="433" spans="1:9" hidden="1" x14ac:dyDescent="0.35">
      <c r="A433" t="s">
        <v>164</v>
      </c>
      <c r="B433">
        <v>3651000</v>
      </c>
      <c r="C433" t="s">
        <v>1863</v>
      </c>
      <c r="D433" t="s">
        <v>501</v>
      </c>
      <c r="E433">
        <v>533</v>
      </c>
      <c r="F433" t="s">
        <v>21</v>
      </c>
      <c r="G433" t="s">
        <v>2282</v>
      </c>
      <c r="H433" t="s">
        <v>1864</v>
      </c>
    </row>
    <row r="434" spans="1:9" hidden="1" x14ac:dyDescent="0.35">
      <c r="A434" t="s">
        <v>164</v>
      </c>
      <c r="B434">
        <v>3651000</v>
      </c>
      <c r="C434" t="s">
        <v>1863</v>
      </c>
      <c r="D434" t="s">
        <v>501</v>
      </c>
      <c r="E434">
        <v>533</v>
      </c>
      <c r="F434" t="s">
        <v>22</v>
      </c>
      <c r="G434" t="s">
        <v>2276</v>
      </c>
      <c r="H434" t="s">
        <v>1865</v>
      </c>
    </row>
    <row r="435" spans="1:9" hidden="1" x14ac:dyDescent="0.35">
      <c r="A435" t="s">
        <v>164</v>
      </c>
      <c r="B435">
        <v>3651000</v>
      </c>
      <c r="C435" t="s">
        <v>1863</v>
      </c>
      <c r="D435" t="s">
        <v>501</v>
      </c>
      <c r="E435">
        <v>533</v>
      </c>
      <c r="F435" t="s">
        <v>27</v>
      </c>
      <c r="G435" t="s">
        <v>2328</v>
      </c>
      <c r="H435" t="s">
        <v>1866</v>
      </c>
    </row>
    <row r="436" spans="1:9" hidden="1" x14ac:dyDescent="0.35">
      <c r="A436" t="s">
        <v>164</v>
      </c>
      <c r="B436">
        <v>3651000</v>
      </c>
      <c r="C436" t="s">
        <v>1863</v>
      </c>
      <c r="D436" t="s">
        <v>501</v>
      </c>
      <c r="E436">
        <v>533</v>
      </c>
      <c r="F436" t="s">
        <v>30</v>
      </c>
      <c r="G436" t="s">
        <v>2329</v>
      </c>
      <c r="H436" t="s">
        <v>1867</v>
      </c>
    </row>
    <row r="437" spans="1:9" hidden="1" x14ac:dyDescent="0.35">
      <c r="A437" t="s">
        <v>164</v>
      </c>
      <c r="B437">
        <v>3651000</v>
      </c>
      <c r="C437" t="s">
        <v>1217</v>
      </c>
      <c r="D437" t="s">
        <v>501</v>
      </c>
      <c r="E437">
        <v>546</v>
      </c>
      <c r="F437" t="s">
        <v>25</v>
      </c>
      <c r="G437" t="s">
        <v>2278</v>
      </c>
      <c r="H437" t="s">
        <v>1218</v>
      </c>
    </row>
    <row r="438" spans="1:9" hidden="1" x14ac:dyDescent="0.35">
      <c r="A438" t="s">
        <v>164</v>
      </c>
      <c r="B438">
        <v>3651000</v>
      </c>
      <c r="C438" t="s">
        <v>1217</v>
      </c>
      <c r="D438" t="s">
        <v>501</v>
      </c>
      <c r="E438">
        <v>546</v>
      </c>
      <c r="F438" t="s">
        <v>27</v>
      </c>
      <c r="G438" t="s">
        <v>2328</v>
      </c>
      <c r="H438" t="s">
        <v>1219</v>
      </c>
    </row>
    <row r="439" spans="1:9" hidden="1" x14ac:dyDescent="0.35">
      <c r="A439" t="s">
        <v>164</v>
      </c>
      <c r="B439">
        <v>3651000</v>
      </c>
      <c r="C439" t="s">
        <v>166</v>
      </c>
      <c r="D439" t="s">
        <v>49</v>
      </c>
      <c r="E439">
        <v>5</v>
      </c>
      <c r="F439" t="s">
        <v>21</v>
      </c>
      <c r="G439" t="s">
        <v>2282</v>
      </c>
      <c r="H439" t="s">
        <v>167</v>
      </c>
    </row>
    <row r="440" spans="1:9" hidden="1" x14ac:dyDescent="0.35">
      <c r="A440" t="s">
        <v>164</v>
      </c>
      <c r="B440">
        <v>3651000</v>
      </c>
      <c r="C440" t="s">
        <v>166</v>
      </c>
      <c r="D440" t="s">
        <v>49</v>
      </c>
      <c r="E440">
        <v>5</v>
      </c>
      <c r="F440" t="s">
        <v>22</v>
      </c>
      <c r="G440" t="s">
        <v>2276</v>
      </c>
      <c r="H440" t="s">
        <v>168</v>
      </c>
    </row>
    <row r="441" spans="1:9" hidden="1" x14ac:dyDescent="0.35">
      <c r="A441" t="s">
        <v>164</v>
      </c>
      <c r="B441">
        <v>3651000</v>
      </c>
      <c r="C441" t="s">
        <v>166</v>
      </c>
      <c r="D441" t="s">
        <v>49</v>
      </c>
      <c r="E441">
        <v>5</v>
      </c>
      <c r="F441" t="s">
        <v>23</v>
      </c>
      <c r="G441" t="s">
        <v>2326</v>
      </c>
      <c r="H441" t="s">
        <v>169</v>
      </c>
    </row>
    <row r="442" spans="1:9" hidden="1" x14ac:dyDescent="0.35">
      <c r="A442" t="s">
        <v>164</v>
      </c>
      <c r="B442">
        <v>3651000</v>
      </c>
      <c r="C442" t="s">
        <v>166</v>
      </c>
      <c r="D442" t="s">
        <v>49</v>
      </c>
      <c r="E442">
        <v>5</v>
      </c>
      <c r="F442" t="s">
        <v>24</v>
      </c>
      <c r="G442" t="s">
        <v>2327</v>
      </c>
      <c r="H442" t="s">
        <v>170</v>
      </c>
    </row>
    <row r="443" spans="1:9" hidden="1" x14ac:dyDescent="0.35">
      <c r="A443" t="s">
        <v>164</v>
      </c>
      <c r="B443">
        <v>3651000</v>
      </c>
      <c r="C443" t="s">
        <v>166</v>
      </c>
      <c r="D443" t="s">
        <v>49</v>
      </c>
      <c r="E443">
        <v>5</v>
      </c>
      <c r="F443" t="s">
        <v>25</v>
      </c>
      <c r="G443" t="s">
        <v>2278</v>
      </c>
      <c r="H443" t="s">
        <v>171</v>
      </c>
    </row>
    <row r="444" spans="1:9" hidden="1" x14ac:dyDescent="0.35">
      <c r="A444" t="s">
        <v>164</v>
      </c>
      <c r="B444">
        <v>3651000</v>
      </c>
      <c r="C444" t="s">
        <v>166</v>
      </c>
      <c r="D444" t="s">
        <v>49</v>
      </c>
      <c r="E444">
        <v>5</v>
      </c>
      <c r="F444" t="s">
        <v>26</v>
      </c>
      <c r="G444" t="s">
        <v>2281</v>
      </c>
      <c r="H444" t="s">
        <v>172</v>
      </c>
    </row>
    <row r="445" spans="1:9" x14ac:dyDescent="0.35">
      <c r="A445" t="s">
        <v>164</v>
      </c>
      <c r="B445">
        <v>3651000</v>
      </c>
      <c r="C445" t="s">
        <v>166</v>
      </c>
      <c r="D445" t="s">
        <v>49</v>
      </c>
      <c r="E445">
        <v>5</v>
      </c>
      <c r="F445" t="s">
        <v>27</v>
      </c>
      <c r="G445" t="s">
        <v>2328</v>
      </c>
      <c r="H445" t="s">
        <v>173</v>
      </c>
      <c r="I445" t="s">
        <v>2325</v>
      </c>
    </row>
    <row r="446" spans="1:9" hidden="1" x14ac:dyDescent="0.35">
      <c r="A446" t="s">
        <v>164</v>
      </c>
      <c r="B446">
        <v>3651000</v>
      </c>
      <c r="C446" t="s">
        <v>166</v>
      </c>
      <c r="D446" t="s">
        <v>49</v>
      </c>
      <c r="E446">
        <v>5</v>
      </c>
      <c r="F446" t="s">
        <v>28</v>
      </c>
      <c r="G446" t="s">
        <v>2275</v>
      </c>
      <c r="H446" t="s">
        <v>174</v>
      </c>
    </row>
    <row r="447" spans="1:9" hidden="1" x14ac:dyDescent="0.35">
      <c r="A447" t="s">
        <v>164</v>
      </c>
      <c r="B447">
        <v>3651000</v>
      </c>
      <c r="C447" t="s">
        <v>166</v>
      </c>
      <c r="D447" t="s">
        <v>49</v>
      </c>
      <c r="E447">
        <v>5</v>
      </c>
      <c r="F447" t="s">
        <v>30</v>
      </c>
      <c r="G447" t="s">
        <v>2329</v>
      </c>
      <c r="H447" t="s">
        <v>175</v>
      </c>
    </row>
    <row r="448" spans="1:9" x14ac:dyDescent="0.35">
      <c r="A448" t="s">
        <v>164</v>
      </c>
      <c r="B448">
        <v>3651000</v>
      </c>
      <c r="C448" t="s">
        <v>1207</v>
      </c>
      <c r="D448" t="s">
        <v>501</v>
      </c>
      <c r="E448">
        <v>530</v>
      </c>
      <c r="F448" t="s">
        <v>23</v>
      </c>
      <c r="G448" t="s">
        <v>2326</v>
      </c>
      <c r="H448" t="s">
        <v>1208</v>
      </c>
      <c r="I448" t="s">
        <v>2325</v>
      </c>
    </row>
    <row r="449" spans="1:9" hidden="1" x14ac:dyDescent="0.35">
      <c r="A449" t="s">
        <v>164</v>
      </c>
      <c r="B449">
        <v>3651000</v>
      </c>
      <c r="C449" t="s">
        <v>1207</v>
      </c>
      <c r="D449" t="s">
        <v>501</v>
      </c>
      <c r="E449">
        <v>530</v>
      </c>
      <c r="F449" t="s">
        <v>25</v>
      </c>
      <c r="G449" t="s">
        <v>2278</v>
      </c>
      <c r="H449" t="s">
        <v>1209</v>
      </c>
    </row>
    <row r="450" spans="1:9" hidden="1" x14ac:dyDescent="0.35">
      <c r="A450" t="s">
        <v>164</v>
      </c>
      <c r="B450">
        <v>3651000</v>
      </c>
      <c r="C450" t="s">
        <v>1207</v>
      </c>
      <c r="D450" t="s">
        <v>501</v>
      </c>
      <c r="E450">
        <v>530</v>
      </c>
      <c r="F450" t="s">
        <v>30</v>
      </c>
      <c r="G450" t="s">
        <v>2329</v>
      </c>
      <c r="H450" t="s">
        <v>1210</v>
      </c>
    </row>
    <row r="451" spans="1:9" hidden="1" x14ac:dyDescent="0.35">
      <c r="A451" t="s">
        <v>164</v>
      </c>
      <c r="B451">
        <v>3651000</v>
      </c>
      <c r="C451" t="s">
        <v>1382</v>
      </c>
      <c r="D451" t="s">
        <v>501</v>
      </c>
      <c r="E451">
        <v>532</v>
      </c>
      <c r="F451" t="s">
        <v>21</v>
      </c>
      <c r="G451" t="s">
        <v>2282</v>
      </c>
      <c r="H451" t="s">
        <v>1383</v>
      </c>
    </row>
    <row r="452" spans="1:9" x14ac:dyDescent="0.35">
      <c r="A452" t="s">
        <v>164</v>
      </c>
      <c r="B452">
        <v>3651000</v>
      </c>
      <c r="C452" t="s">
        <v>1382</v>
      </c>
      <c r="D452" t="s">
        <v>501</v>
      </c>
      <c r="E452">
        <v>532</v>
      </c>
      <c r="F452" t="s">
        <v>22</v>
      </c>
      <c r="G452" t="s">
        <v>2276</v>
      </c>
      <c r="H452" t="s">
        <v>1384</v>
      </c>
      <c r="I452" t="s">
        <v>2325</v>
      </c>
    </row>
    <row r="453" spans="1:9" hidden="1" x14ac:dyDescent="0.35">
      <c r="A453" t="s">
        <v>164</v>
      </c>
      <c r="B453">
        <v>3651000</v>
      </c>
      <c r="C453" t="s">
        <v>1382</v>
      </c>
      <c r="D453" t="s">
        <v>501</v>
      </c>
      <c r="E453">
        <v>532</v>
      </c>
      <c r="F453" t="s">
        <v>23</v>
      </c>
      <c r="G453" t="s">
        <v>2326</v>
      </c>
      <c r="H453" t="s">
        <v>1385</v>
      </c>
    </row>
    <row r="454" spans="1:9" hidden="1" x14ac:dyDescent="0.35">
      <c r="A454" t="s">
        <v>164</v>
      </c>
      <c r="B454">
        <v>3651000</v>
      </c>
      <c r="C454" t="s">
        <v>1382</v>
      </c>
      <c r="D454" t="s">
        <v>501</v>
      </c>
      <c r="E454">
        <v>532</v>
      </c>
      <c r="F454" t="s">
        <v>24</v>
      </c>
      <c r="G454" t="s">
        <v>2327</v>
      </c>
      <c r="H454" t="s">
        <v>1386</v>
      </c>
    </row>
    <row r="455" spans="1:9" hidden="1" x14ac:dyDescent="0.35">
      <c r="A455" t="s">
        <v>164</v>
      </c>
      <c r="B455">
        <v>3651000</v>
      </c>
      <c r="C455" t="s">
        <v>1382</v>
      </c>
      <c r="D455" t="s">
        <v>501</v>
      </c>
      <c r="E455">
        <v>532</v>
      </c>
      <c r="F455" t="s">
        <v>25</v>
      </c>
      <c r="G455" t="s">
        <v>2278</v>
      </c>
      <c r="H455" t="s">
        <v>1387</v>
      </c>
    </row>
    <row r="456" spans="1:9" hidden="1" x14ac:dyDescent="0.35">
      <c r="A456" t="s">
        <v>164</v>
      </c>
      <c r="B456">
        <v>3651000</v>
      </c>
      <c r="C456" t="s">
        <v>1382</v>
      </c>
      <c r="D456" t="s">
        <v>501</v>
      </c>
      <c r="E456">
        <v>532</v>
      </c>
      <c r="F456" t="s">
        <v>27</v>
      </c>
      <c r="G456" t="s">
        <v>2328</v>
      </c>
      <c r="H456" t="s">
        <v>1388</v>
      </c>
    </row>
    <row r="457" spans="1:9" hidden="1" x14ac:dyDescent="0.35">
      <c r="A457" t="s">
        <v>164</v>
      </c>
      <c r="B457">
        <v>3651000</v>
      </c>
      <c r="C457" t="s">
        <v>1382</v>
      </c>
      <c r="D457" t="s">
        <v>501</v>
      </c>
      <c r="E457">
        <v>532</v>
      </c>
      <c r="F457" t="s">
        <v>30</v>
      </c>
      <c r="G457" t="s">
        <v>2329</v>
      </c>
      <c r="H457" t="s">
        <v>1389</v>
      </c>
    </row>
    <row r="458" spans="1:9" x14ac:dyDescent="0.35">
      <c r="A458" t="s">
        <v>164</v>
      </c>
      <c r="B458">
        <v>3651000</v>
      </c>
      <c r="C458" t="s">
        <v>696</v>
      </c>
      <c r="D458" t="s">
        <v>501</v>
      </c>
      <c r="E458">
        <v>665</v>
      </c>
      <c r="F458" t="s">
        <v>22</v>
      </c>
      <c r="G458" t="s">
        <v>2276</v>
      </c>
      <c r="H458" t="s">
        <v>697</v>
      </c>
      <c r="I458" t="s">
        <v>2325</v>
      </c>
    </row>
    <row r="459" spans="1:9" hidden="1" x14ac:dyDescent="0.35">
      <c r="A459" t="s">
        <v>164</v>
      </c>
      <c r="B459">
        <v>3651000</v>
      </c>
      <c r="C459" t="s">
        <v>696</v>
      </c>
      <c r="D459" t="s">
        <v>501</v>
      </c>
      <c r="E459">
        <v>665</v>
      </c>
      <c r="F459" t="s">
        <v>24</v>
      </c>
      <c r="G459" t="s">
        <v>2327</v>
      </c>
      <c r="H459" t="s">
        <v>698</v>
      </c>
    </row>
    <row r="460" spans="1:9" hidden="1" x14ac:dyDescent="0.35">
      <c r="A460" t="s">
        <v>164</v>
      </c>
      <c r="B460">
        <v>3651000</v>
      </c>
      <c r="C460" t="s">
        <v>696</v>
      </c>
      <c r="D460" t="s">
        <v>501</v>
      </c>
      <c r="E460">
        <v>665</v>
      </c>
      <c r="F460" t="s">
        <v>28</v>
      </c>
      <c r="G460" t="s">
        <v>2275</v>
      </c>
      <c r="H460" t="s">
        <v>699</v>
      </c>
    </row>
    <row r="461" spans="1:9" hidden="1" x14ac:dyDescent="0.35">
      <c r="A461" t="s">
        <v>164</v>
      </c>
      <c r="B461">
        <v>3651000</v>
      </c>
      <c r="C461" t="s">
        <v>696</v>
      </c>
      <c r="D461" t="s">
        <v>501</v>
      </c>
      <c r="E461">
        <v>665</v>
      </c>
      <c r="F461" t="s">
        <v>30</v>
      </c>
      <c r="G461" t="s">
        <v>2329</v>
      </c>
      <c r="H461" t="s">
        <v>700</v>
      </c>
    </row>
    <row r="462" spans="1:9" hidden="1" x14ac:dyDescent="0.35">
      <c r="A462" t="s">
        <v>164</v>
      </c>
      <c r="B462">
        <v>3651000</v>
      </c>
      <c r="C462" t="s">
        <v>731</v>
      </c>
      <c r="D462" t="s">
        <v>501</v>
      </c>
      <c r="E462">
        <v>666</v>
      </c>
      <c r="F462" t="s">
        <v>24</v>
      </c>
      <c r="G462" t="s">
        <v>2327</v>
      </c>
      <c r="H462" t="s">
        <v>732</v>
      </c>
    </row>
    <row r="463" spans="1:9" hidden="1" x14ac:dyDescent="0.35">
      <c r="A463" t="s">
        <v>626</v>
      </c>
      <c r="B463">
        <v>3451000</v>
      </c>
      <c r="C463" t="s">
        <v>628</v>
      </c>
      <c r="D463" t="s">
        <v>501</v>
      </c>
      <c r="E463">
        <v>764</v>
      </c>
      <c r="F463" t="s">
        <v>21</v>
      </c>
      <c r="G463" t="s">
        <v>2282</v>
      </c>
      <c r="H463" t="s">
        <v>2334</v>
      </c>
    </row>
    <row r="464" spans="1:9" hidden="1" x14ac:dyDescent="0.35">
      <c r="A464" t="s">
        <v>626</v>
      </c>
      <c r="B464">
        <v>3451000</v>
      </c>
      <c r="C464" t="s">
        <v>628</v>
      </c>
      <c r="D464" t="s">
        <v>501</v>
      </c>
      <c r="E464">
        <v>764</v>
      </c>
      <c r="F464" t="s">
        <v>22</v>
      </c>
      <c r="G464" t="s">
        <v>2276</v>
      </c>
      <c r="H464" t="s">
        <v>2334</v>
      </c>
    </row>
    <row r="465" spans="1:9" hidden="1" x14ac:dyDescent="0.35">
      <c r="A465" t="s">
        <v>626</v>
      </c>
      <c r="B465">
        <v>3451000</v>
      </c>
      <c r="C465" t="s">
        <v>628</v>
      </c>
      <c r="D465" t="s">
        <v>501</v>
      </c>
      <c r="E465">
        <v>764</v>
      </c>
      <c r="F465" t="s">
        <v>23</v>
      </c>
      <c r="G465" t="s">
        <v>2326</v>
      </c>
      <c r="H465" t="s">
        <v>2334</v>
      </c>
    </row>
    <row r="466" spans="1:9" x14ac:dyDescent="0.35">
      <c r="A466" t="s">
        <v>626</v>
      </c>
      <c r="B466">
        <v>3451000</v>
      </c>
      <c r="C466" t="s">
        <v>628</v>
      </c>
      <c r="D466" t="s">
        <v>501</v>
      </c>
      <c r="E466">
        <v>764</v>
      </c>
      <c r="F466" t="s">
        <v>24</v>
      </c>
      <c r="G466" t="s">
        <v>2327</v>
      </c>
      <c r="H466" t="s">
        <v>2334</v>
      </c>
      <c r="I466" t="s">
        <v>2325</v>
      </c>
    </row>
    <row r="467" spans="1:9" hidden="1" x14ac:dyDescent="0.35">
      <c r="A467" t="s">
        <v>626</v>
      </c>
      <c r="B467">
        <v>3451000</v>
      </c>
      <c r="C467" t="s">
        <v>628</v>
      </c>
      <c r="D467" t="s">
        <v>501</v>
      </c>
      <c r="E467">
        <v>764</v>
      </c>
      <c r="F467" t="s">
        <v>25</v>
      </c>
      <c r="G467" t="s">
        <v>2278</v>
      </c>
      <c r="H467" t="s">
        <v>2334</v>
      </c>
    </row>
    <row r="468" spans="1:9" hidden="1" x14ac:dyDescent="0.35">
      <c r="A468" t="s">
        <v>626</v>
      </c>
      <c r="B468">
        <v>3451000</v>
      </c>
      <c r="C468" t="s">
        <v>628</v>
      </c>
      <c r="D468" t="s">
        <v>501</v>
      </c>
      <c r="E468">
        <v>764</v>
      </c>
      <c r="F468" t="s">
        <v>27</v>
      </c>
      <c r="G468" t="s">
        <v>2328</v>
      </c>
      <c r="H468" t="s">
        <v>2334</v>
      </c>
    </row>
    <row r="469" spans="1:9" hidden="1" x14ac:dyDescent="0.35">
      <c r="A469" t="s">
        <v>626</v>
      </c>
      <c r="B469">
        <v>3451000</v>
      </c>
      <c r="C469" t="s">
        <v>628</v>
      </c>
      <c r="D469" t="s">
        <v>501</v>
      </c>
      <c r="E469">
        <v>764</v>
      </c>
      <c r="F469" t="s">
        <v>28</v>
      </c>
      <c r="G469" t="s">
        <v>2275</v>
      </c>
      <c r="H469" t="s">
        <v>2334</v>
      </c>
    </row>
    <row r="470" spans="1:9" hidden="1" x14ac:dyDescent="0.35">
      <c r="A470" t="s">
        <v>626</v>
      </c>
      <c r="B470">
        <v>3451000</v>
      </c>
      <c r="C470" t="s">
        <v>628</v>
      </c>
      <c r="D470" t="s">
        <v>501</v>
      </c>
      <c r="E470">
        <v>764</v>
      </c>
      <c r="F470" t="s">
        <v>30</v>
      </c>
      <c r="G470" t="s">
        <v>2329</v>
      </c>
      <c r="H470" t="s">
        <v>629</v>
      </c>
    </row>
    <row r="471" spans="1:9" hidden="1" x14ac:dyDescent="0.35">
      <c r="A471" t="s">
        <v>626</v>
      </c>
      <c r="B471">
        <v>3451000</v>
      </c>
      <c r="C471" t="s">
        <v>1735</v>
      </c>
      <c r="D471" t="s">
        <v>85</v>
      </c>
      <c r="E471">
        <v>360</v>
      </c>
      <c r="F471" t="s">
        <v>23</v>
      </c>
      <c r="G471" t="s">
        <v>2326</v>
      </c>
      <c r="H471" t="s">
        <v>1736</v>
      </c>
    </row>
    <row r="472" spans="1:9" hidden="1" x14ac:dyDescent="0.35">
      <c r="A472" t="s">
        <v>626</v>
      </c>
      <c r="B472">
        <v>3451000</v>
      </c>
      <c r="C472" t="s">
        <v>1735</v>
      </c>
      <c r="D472" t="s">
        <v>85</v>
      </c>
      <c r="E472">
        <v>360</v>
      </c>
      <c r="F472" t="s">
        <v>24</v>
      </c>
      <c r="G472" t="s">
        <v>2327</v>
      </c>
      <c r="H472" t="s">
        <v>1737</v>
      </c>
    </row>
    <row r="473" spans="1:9" hidden="1" x14ac:dyDescent="0.35">
      <c r="A473" t="s">
        <v>626</v>
      </c>
      <c r="B473">
        <v>3451000</v>
      </c>
      <c r="C473" t="s">
        <v>1735</v>
      </c>
      <c r="D473" t="s">
        <v>85</v>
      </c>
      <c r="E473">
        <v>360</v>
      </c>
      <c r="F473" t="s">
        <v>25</v>
      </c>
      <c r="G473" t="s">
        <v>2278</v>
      </c>
      <c r="H473" t="s">
        <v>1738</v>
      </c>
    </row>
    <row r="474" spans="1:9" hidden="1" x14ac:dyDescent="0.35">
      <c r="A474" t="s">
        <v>626</v>
      </c>
      <c r="B474">
        <v>3451000</v>
      </c>
      <c r="C474" t="s">
        <v>1735</v>
      </c>
      <c r="D474" t="s">
        <v>85</v>
      </c>
      <c r="E474">
        <v>360</v>
      </c>
      <c r="F474" t="s">
        <v>26</v>
      </c>
      <c r="G474" t="s">
        <v>2281</v>
      </c>
      <c r="H474" t="s">
        <v>1739</v>
      </c>
    </row>
    <row r="475" spans="1:9" x14ac:dyDescent="0.35">
      <c r="A475" t="s">
        <v>626</v>
      </c>
      <c r="B475">
        <v>3451000</v>
      </c>
      <c r="C475" t="s">
        <v>1735</v>
      </c>
      <c r="D475" t="s">
        <v>85</v>
      </c>
      <c r="E475">
        <v>360</v>
      </c>
      <c r="F475" t="s">
        <v>27</v>
      </c>
      <c r="G475" t="s">
        <v>2328</v>
      </c>
      <c r="H475" t="s">
        <v>1740</v>
      </c>
      <c r="I475" t="s">
        <v>2325</v>
      </c>
    </row>
    <row r="476" spans="1:9" hidden="1" x14ac:dyDescent="0.35">
      <c r="A476" t="s">
        <v>626</v>
      </c>
      <c r="B476">
        <v>3451000</v>
      </c>
      <c r="C476" t="s">
        <v>1735</v>
      </c>
      <c r="D476" t="s">
        <v>85</v>
      </c>
      <c r="E476">
        <v>360</v>
      </c>
      <c r="F476" t="s">
        <v>28</v>
      </c>
      <c r="G476" t="s">
        <v>2275</v>
      </c>
      <c r="H476" t="s">
        <v>1741</v>
      </c>
    </row>
    <row r="477" spans="1:9" hidden="1" x14ac:dyDescent="0.35">
      <c r="A477" t="s">
        <v>626</v>
      </c>
      <c r="B477">
        <v>3451000</v>
      </c>
      <c r="C477" t="s">
        <v>1735</v>
      </c>
      <c r="D477" t="s">
        <v>85</v>
      </c>
      <c r="E477">
        <v>360</v>
      </c>
      <c r="F477" t="s">
        <v>30</v>
      </c>
      <c r="G477" t="s">
        <v>2329</v>
      </c>
      <c r="H477" t="s">
        <v>1740</v>
      </c>
    </row>
    <row r="478" spans="1:9" hidden="1" x14ac:dyDescent="0.35">
      <c r="A478" t="s">
        <v>626</v>
      </c>
      <c r="B478">
        <v>3451000</v>
      </c>
      <c r="C478" t="s">
        <v>1906</v>
      </c>
      <c r="D478" t="s">
        <v>501</v>
      </c>
      <c r="E478">
        <v>559</v>
      </c>
      <c r="F478" t="s">
        <v>21</v>
      </c>
      <c r="G478" t="s">
        <v>2282</v>
      </c>
      <c r="H478" t="s">
        <v>1907</v>
      </c>
    </row>
    <row r="479" spans="1:9" x14ac:dyDescent="0.35">
      <c r="A479" t="s">
        <v>626</v>
      </c>
      <c r="B479">
        <v>3451000</v>
      </c>
      <c r="C479" t="s">
        <v>1906</v>
      </c>
      <c r="D479" t="s">
        <v>501</v>
      </c>
      <c r="E479">
        <v>559</v>
      </c>
      <c r="F479" t="s">
        <v>22</v>
      </c>
      <c r="G479" t="s">
        <v>2276</v>
      </c>
      <c r="H479" t="s">
        <v>1908</v>
      </c>
      <c r="I479" t="s">
        <v>2325</v>
      </c>
    </row>
    <row r="480" spans="1:9" hidden="1" x14ac:dyDescent="0.35">
      <c r="A480" t="s">
        <v>626</v>
      </c>
      <c r="B480">
        <v>3451000</v>
      </c>
      <c r="C480" t="s">
        <v>1906</v>
      </c>
      <c r="D480" t="s">
        <v>501</v>
      </c>
      <c r="E480">
        <v>559</v>
      </c>
      <c r="F480" t="s">
        <v>23</v>
      </c>
      <c r="G480" t="s">
        <v>2326</v>
      </c>
      <c r="H480" t="s">
        <v>1909</v>
      </c>
    </row>
    <row r="481" spans="1:9" hidden="1" x14ac:dyDescent="0.35">
      <c r="A481" t="s">
        <v>626</v>
      </c>
      <c r="B481">
        <v>3451000</v>
      </c>
      <c r="C481" t="s">
        <v>1906</v>
      </c>
      <c r="D481" t="s">
        <v>501</v>
      </c>
      <c r="E481">
        <v>559</v>
      </c>
      <c r="F481" t="s">
        <v>24</v>
      </c>
      <c r="G481" t="s">
        <v>2327</v>
      </c>
      <c r="H481" t="s">
        <v>1910</v>
      </c>
    </row>
    <row r="482" spans="1:9" hidden="1" x14ac:dyDescent="0.35">
      <c r="A482" t="s">
        <v>626</v>
      </c>
      <c r="B482">
        <v>3451000</v>
      </c>
      <c r="C482" t="s">
        <v>1906</v>
      </c>
      <c r="D482" t="s">
        <v>501</v>
      </c>
      <c r="E482">
        <v>559</v>
      </c>
      <c r="F482" t="s">
        <v>25</v>
      </c>
      <c r="G482" t="s">
        <v>2278</v>
      </c>
      <c r="H482" t="s">
        <v>1911</v>
      </c>
    </row>
    <row r="483" spans="1:9" hidden="1" x14ac:dyDescent="0.35">
      <c r="A483" t="s">
        <v>626</v>
      </c>
      <c r="B483">
        <v>3451000</v>
      </c>
      <c r="C483" t="s">
        <v>1906</v>
      </c>
      <c r="D483" t="s">
        <v>501</v>
      </c>
      <c r="E483">
        <v>559</v>
      </c>
      <c r="F483" t="s">
        <v>26</v>
      </c>
      <c r="G483" t="s">
        <v>2281</v>
      </c>
      <c r="H483" t="s">
        <v>1912</v>
      </c>
    </row>
    <row r="484" spans="1:9" hidden="1" x14ac:dyDescent="0.35">
      <c r="A484" t="s">
        <v>626</v>
      </c>
      <c r="B484">
        <v>3451000</v>
      </c>
      <c r="C484" t="s">
        <v>1906</v>
      </c>
      <c r="D484" t="s">
        <v>501</v>
      </c>
      <c r="E484">
        <v>559</v>
      </c>
      <c r="F484" t="s">
        <v>28</v>
      </c>
      <c r="G484" t="s">
        <v>2275</v>
      </c>
      <c r="H484" t="s">
        <v>1913</v>
      </c>
    </row>
    <row r="485" spans="1:9" hidden="1" x14ac:dyDescent="0.35">
      <c r="A485" t="s">
        <v>626</v>
      </c>
      <c r="B485">
        <v>3451000</v>
      </c>
      <c r="C485" t="s">
        <v>1906</v>
      </c>
      <c r="D485" t="s">
        <v>501</v>
      </c>
      <c r="E485">
        <v>559</v>
      </c>
      <c r="F485" t="s">
        <v>29</v>
      </c>
      <c r="G485" t="s">
        <v>2331</v>
      </c>
      <c r="H485" t="s">
        <v>1914</v>
      </c>
    </row>
    <row r="486" spans="1:9" hidden="1" x14ac:dyDescent="0.35">
      <c r="A486" t="s">
        <v>626</v>
      </c>
      <c r="B486">
        <v>3451000</v>
      </c>
      <c r="C486" t="s">
        <v>1906</v>
      </c>
      <c r="D486" t="s">
        <v>501</v>
      </c>
      <c r="E486">
        <v>559</v>
      </c>
      <c r="F486" t="s">
        <v>30</v>
      </c>
      <c r="G486" t="s">
        <v>2329</v>
      </c>
      <c r="H486" t="s">
        <v>1915</v>
      </c>
    </row>
    <row r="487" spans="1:9" hidden="1" x14ac:dyDescent="0.35">
      <c r="A487" t="s">
        <v>421</v>
      </c>
      <c r="B487">
        <v>5157000</v>
      </c>
      <c r="C487" t="s">
        <v>423</v>
      </c>
      <c r="D487" t="s">
        <v>49</v>
      </c>
      <c r="E487">
        <v>386</v>
      </c>
      <c r="F487" t="s">
        <v>25</v>
      </c>
      <c r="G487" t="s">
        <v>2278</v>
      </c>
      <c r="H487" t="s">
        <v>424</v>
      </c>
    </row>
    <row r="488" spans="1:9" hidden="1" x14ac:dyDescent="0.35">
      <c r="A488" t="s">
        <v>421</v>
      </c>
      <c r="B488">
        <v>5157000</v>
      </c>
      <c r="C488" t="s">
        <v>423</v>
      </c>
      <c r="D488" t="s">
        <v>49</v>
      </c>
      <c r="E488">
        <v>386</v>
      </c>
      <c r="F488" t="s">
        <v>28</v>
      </c>
      <c r="G488" t="s">
        <v>2275</v>
      </c>
      <c r="H488" t="s">
        <v>425</v>
      </c>
    </row>
    <row r="489" spans="1:9" hidden="1" x14ac:dyDescent="0.35">
      <c r="A489" t="s">
        <v>1683</v>
      </c>
      <c r="B489">
        <v>3251800</v>
      </c>
      <c r="C489" t="s">
        <v>1685</v>
      </c>
      <c r="D489" t="s">
        <v>49</v>
      </c>
      <c r="E489">
        <v>413</v>
      </c>
      <c r="F489" t="s">
        <v>25</v>
      </c>
      <c r="G489" t="s">
        <v>2278</v>
      </c>
      <c r="H489" t="s">
        <v>1686</v>
      </c>
    </row>
    <row r="490" spans="1:9" hidden="1" x14ac:dyDescent="0.35">
      <c r="A490" t="s">
        <v>1683</v>
      </c>
      <c r="B490">
        <v>3251800</v>
      </c>
      <c r="C490" t="s">
        <v>1685</v>
      </c>
      <c r="D490" t="s">
        <v>49</v>
      </c>
      <c r="E490">
        <v>413</v>
      </c>
      <c r="F490" t="s">
        <v>28</v>
      </c>
      <c r="G490" t="s">
        <v>2275</v>
      </c>
      <c r="H490" t="s">
        <v>1687</v>
      </c>
    </row>
    <row r="491" spans="1:9" hidden="1" x14ac:dyDescent="0.35">
      <c r="A491" t="s">
        <v>766</v>
      </c>
      <c r="B491">
        <v>653000</v>
      </c>
      <c r="C491" t="s">
        <v>768</v>
      </c>
      <c r="D491" t="s">
        <v>464</v>
      </c>
      <c r="E491">
        <v>276</v>
      </c>
      <c r="F491" t="s">
        <v>21</v>
      </c>
      <c r="G491" t="s">
        <v>2282</v>
      </c>
      <c r="H491" t="s">
        <v>769</v>
      </c>
    </row>
    <row r="492" spans="1:9" x14ac:dyDescent="0.35">
      <c r="A492" t="s">
        <v>766</v>
      </c>
      <c r="B492">
        <v>653000</v>
      </c>
      <c r="C492" t="s">
        <v>768</v>
      </c>
      <c r="D492" t="s">
        <v>464</v>
      </c>
      <c r="E492">
        <v>276</v>
      </c>
      <c r="F492" t="s">
        <v>22</v>
      </c>
      <c r="G492" t="s">
        <v>2276</v>
      </c>
      <c r="H492" t="s">
        <v>770</v>
      </c>
      <c r="I492" t="s">
        <v>2325</v>
      </c>
    </row>
    <row r="493" spans="1:9" hidden="1" x14ac:dyDescent="0.35">
      <c r="A493" t="s">
        <v>766</v>
      </c>
      <c r="B493">
        <v>653000</v>
      </c>
      <c r="C493" t="s">
        <v>768</v>
      </c>
      <c r="D493" t="s">
        <v>464</v>
      </c>
      <c r="E493">
        <v>276</v>
      </c>
      <c r="F493" t="s">
        <v>30</v>
      </c>
      <c r="G493" t="s">
        <v>2329</v>
      </c>
      <c r="H493" t="s">
        <v>771</v>
      </c>
    </row>
    <row r="494" spans="1:9" hidden="1" x14ac:dyDescent="0.35">
      <c r="A494" t="s">
        <v>766</v>
      </c>
      <c r="B494">
        <v>653000</v>
      </c>
      <c r="C494" t="s">
        <v>1063</v>
      </c>
      <c r="D494" t="s">
        <v>501</v>
      </c>
      <c r="E494">
        <v>754</v>
      </c>
      <c r="F494" t="s">
        <v>21</v>
      </c>
      <c r="G494" t="s">
        <v>2282</v>
      </c>
      <c r="H494" t="s">
        <v>1064</v>
      </c>
    </row>
    <row r="495" spans="1:9" hidden="1" x14ac:dyDescent="0.35">
      <c r="A495" t="s">
        <v>766</v>
      </c>
      <c r="B495">
        <v>653000</v>
      </c>
      <c r="C495" t="s">
        <v>1063</v>
      </c>
      <c r="D495" t="s">
        <v>501</v>
      </c>
      <c r="E495">
        <v>754</v>
      </c>
      <c r="F495" t="s">
        <v>22</v>
      </c>
      <c r="G495" t="s">
        <v>2276</v>
      </c>
      <c r="H495" t="s">
        <v>1065</v>
      </c>
    </row>
    <row r="496" spans="1:9" hidden="1" x14ac:dyDescent="0.35">
      <c r="A496" t="s">
        <v>766</v>
      </c>
      <c r="B496">
        <v>653000</v>
      </c>
      <c r="C496" t="s">
        <v>1063</v>
      </c>
      <c r="D496" t="s">
        <v>501</v>
      </c>
      <c r="E496">
        <v>754</v>
      </c>
      <c r="F496" t="s">
        <v>23</v>
      </c>
      <c r="G496" t="s">
        <v>2326</v>
      </c>
      <c r="H496" t="s">
        <v>1066</v>
      </c>
    </row>
    <row r="497" spans="1:9" hidden="1" x14ac:dyDescent="0.35">
      <c r="A497" t="s">
        <v>766</v>
      </c>
      <c r="B497">
        <v>653000</v>
      </c>
      <c r="C497" t="s">
        <v>1063</v>
      </c>
      <c r="D497" t="s">
        <v>501</v>
      </c>
      <c r="E497">
        <v>754</v>
      </c>
      <c r="F497" t="s">
        <v>24</v>
      </c>
      <c r="G497" t="s">
        <v>2327</v>
      </c>
      <c r="H497" t="s">
        <v>1067</v>
      </c>
    </row>
    <row r="498" spans="1:9" hidden="1" x14ac:dyDescent="0.35">
      <c r="A498" t="s">
        <v>766</v>
      </c>
      <c r="B498">
        <v>653000</v>
      </c>
      <c r="C498" t="s">
        <v>1063</v>
      </c>
      <c r="D498" t="s">
        <v>501</v>
      </c>
      <c r="E498">
        <v>754</v>
      </c>
      <c r="F498" t="s">
        <v>25</v>
      </c>
      <c r="G498" t="s">
        <v>2278</v>
      </c>
      <c r="H498" t="s">
        <v>1068</v>
      </c>
    </row>
    <row r="499" spans="1:9" hidden="1" x14ac:dyDescent="0.35">
      <c r="A499" t="s">
        <v>766</v>
      </c>
      <c r="B499">
        <v>653000</v>
      </c>
      <c r="C499" t="s">
        <v>1063</v>
      </c>
      <c r="D499" t="s">
        <v>501</v>
      </c>
      <c r="E499">
        <v>754</v>
      </c>
      <c r="F499" t="s">
        <v>26</v>
      </c>
      <c r="G499" t="s">
        <v>2281</v>
      </c>
      <c r="H499" t="s">
        <v>1069</v>
      </c>
    </row>
    <row r="500" spans="1:9" hidden="1" x14ac:dyDescent="0.35">
      <c r="A500" t="s">
        <v>766</v>
      </c>
      <c r="B500">
        <v>653000</v>
      </c>
      <c r="C500" t="s">
        <v>1063</v>
      </c>
      <c r="D500" t="s">
        <v>501</v>
      </c>
      <c r="E500">
        <v>754</v>
      </c>
      <c r="F500" t="s">
        <v>27</v>
      </c>
      <c r="G500" t="s">
        <v>2328</v>
      </c>
      <c r="H500" t="s">
        <v>1070</v>
      </c>
    </row>
    <row r="501" spans="1:9" x14ac:dyDescent="0.35">
      <c r="A501" t="s">
        <v>766</v>
      </c>
      <c r="B501">
        <v>653000</v>
      </c>
      <c r="C501" t="s">
        <v>1063</v>
      </c>
      <c r="D501" t="s">
        <v>501</v>
      </c>
      <c r="E501">
        <v>754</v>
      </c>
      <c r="F501" t="s">
        <v>28</v>
      </c>
      <c r="G501" t="s">
        <v>2275</v>
      </c>
      <c r="H501" t="s">
        <v>1071</v>
      </c>
      <c r="I501" t="s">
        <v>2325</v>
      </c>
    </row>
    <row r="502" spans="1:9" hidden="1" x14ac:dyDescent="0.35">
      <c r="A502" t="s">
        <v>766</v>
      </c>
      <c r="B502">
        <v>653000</v>
      </c>
      <c r="C502" t="s">
        <v>1063</v>
      </c>
      <c r="D502" t="s">
        <v>501</v>
      </c>
      <c r="E502">
        <v>754</v>
      </c>
      <c r="F502" t="s">
        <v>30</v>
      </c>
      <c r="G502" t="s">
        <v>2329</v>
      </c>
      <c r="H502" t="s">
        <v>1072</v>
      </c>
    </row>
    <row r="503" spans="1:9" hidden="1" x14ac:dyDescent="0.35">
      <c r="A503" t="s">
        <v>766</v>
      </c>
      <c r="B503">
        <v>653000</v>
      </c>
      <c r="C503" t="s">
        <v>1095</v>
      </c>
      <c r="D503" t="s">
        <v>49</v>
      </c>
      <c r="E503">
        <v>79</v>
      </c>
      <c r="F503" t="s">
        <v>21</v>
      </c>
      <c r="G503" t="s">
        <v>2282</v>
      </c>
      <c r="H503" t="s">
        <v>2334</v>
      </c>
    </row>
    <row r="504" spans="1:9" hidden="1" x14ac:dyDescent="0.35">
      <c r="A504" t="s">
        <v>766</v>
      </c>
      <c r="B504">
        <v>653000</v>
      </c>
      <c r="C504" t="s">
        <v>1095</v>
      </c>
      <c r="D504" t="s">
        <v>49</v>
      </c>
      <c r="E504">
        <v>79</v>
      </c>
      <c r="F504" t="s">
        <v>22</v>
      </c>
      <c r="G504" t="s">
        <v>2276</v>
      </c>
      <c r="H504" t="s">
        <v>1096</v>
      </c>
    </row>
    <row r="505" spans="1:9" x14ac:dyDescent="0.35">
      <c r="A505" t="s">
        <v>766</v>
      </c>
      <c r="B505">
        <v>653000</v>
      </c>
      <c r="C505" t="s">
        <v>1095</v>
      </c>
      <c r="D505" t="s">
        <v>49</v>
      </c>
      <c r="E505">
        <v>79</v>
      </c>
      <c r="F505" t="s">
        <v>23</v>
      </c>
      <c r="G505" t="s">
        <v>2326</v>
      </c>
      <c r="H505" t="s">
        <v>1097</v>
      </c>
      <c r="I505" t="s">
        <v>2325</v>
      </c>
    </row>
    <row r="506" spans="1:9" hidden="1" x14ac:dyDescent="0.35">
      <c r="A506" t="s">
        <v>766</v>
      </c>
      <c r="B506">
        <v>653000</v>
      </c>
      <c r="C506" t="s">
        <v>1095</v>
      </c>
      <c r="D506" t="s">
        <v>49</v>
      </c>
      <c r="E506">
        <v>79</v>
      </c>
      <c r="F506" t="s">
        <v>24</v>
      </c>
      <c r="G506" t="s">
        <v>2327</v>
      </c>
      <c r="H506" t="s">
        <v>1098</v>
      </c>
    </row>
    <row r="507" spans="1:9" hidden="1" x14ac:dyDescent="0.35">
      <c r="A507" t="s">
        <v>766</v>
      </c>
      <c r="B507">
        <v>653000</v>
      </c>
      <c r="C507" t="s">
        <v>1095</v>
      </c>
      <c r="D507" t="s">
        <v>49</v>
      </c>
      <c r="E507">
        <v>79</v>
      </c>
      <c r="F507" t="s">
        <v>25</v>
      </c>
      <c r="G507" t="s">
        <v>2278</v>
      </c>
      <c r="H507" t="s">
        <v>1099</v>
      </c>
    </row>
    <row r="508" spans="1:9" hidden="1" x14ac:dyDescent="0.35">
      <c r="A508" t="s">
        <v>766</v>
      </c>
      <c r="B508">
        <v>653000</v>
      </c>
      <c r="C508" t="s">
        <v>1095</v>
      </c>
      <c r="D508" t="s">
        <v>49</v>
      </c>
      <c r="E508">
        <v>79</v>
      </c>
      <c r="F508" t="s">
        <v>26</v>
      </c>
      <c r="G508" t="s">
        <v>2281</v>
      </c>
      <c r="H508" t="s">
        <v>1100</v>
      </c>
    </row>
    <row r="509" spans="1:9" hidden="1" x14ac:dyDescent="0.35">
      <c r="A509" t="s">
        <v>766</v>
      </c>
      <c r="B509">
        <v>653000</v>
      </c>
      <c r="C509" t="s">
        <v>1095</v>
      </c>
      <c r="D509" t="s">
        <v>49</v>
      </c>
      <c r="E509">
        <v>79</v>
      </c>
      <c r="F509" t="s">
        <v>27</v>
      </c>
      <c r="G509" t="s">
        <v>2328</v>
      </c>
      <c r="H509" t="s">
        <v>1101</v>
      </c>
    </row>
    <row r="510" spans="1:9" hidden="1" x14ac:dyDescent="0.35">
      <c r="A510" t="s">
        <v>766</v>
      </c>
      <c r="B510">
        <v>653000</v>
      </c>
      <c r="C510" t="s">
        <v>1095</v>
      </c>
      <c r="D510" t="s">
        <v>49</v>
      </c>
      <c r="E510">
        <v>79</v>
      </c>
      <c r="F510" t="s">
        <v>28</v>
      </c>
      <c r="G510" t="s">
        <v>2275</v>
      </c>
      <c r="H510" t="s">
        <v>1102</v>
      </c>
    </row>
    <row r="511" spans="1:9" hidden="1" x14ac:dyDescent="0.35">
      <c r="A511" t="s">
        <v>766</v>
      </c>
      <c r="B511">
        <v>653000</v>
      </c>
      <c r="C511" t="s">
        <v>1095</v>
      </c>
      <c r="D511" t="s">
        <v>49</v>
      </c>
      <c r="E511">
        <v>79</v>
      </c>
      <c r="F511" t="s">
        <v>29</v>
      </c>
      <c r="G511" t="s">
        <v>2331</v>
      </c>
      <c r="H511" t="s">
        <v>1103</v>
      </c>
    </row>
    <row r="512" spans="1:9" hidden="1" x14ac:dyDescent="0.35">
      <c r="A512" t="s">
        <v>766</v>
      </c>
      <c r="B512">
        <v>653000</v>
      </c>
      <c r="C512" t="s">
        <v>1095</v>
      </c>
      <c r="D512" t="s">
        <v>49</v>
      </c>
      <c r="E512">
        <v>79</v>
      </c>
      <c r="F512" t="s">
        <v>30</v>
      </c>
      <c r="G512" t="s">
        <v>2329</v>
      </c>
      <c r="H512" t="s">
        <v>1104</v>
      </c>
    </row>
    <row r="513" spans="1:9" hidden="1" x14ac:dyDescent="0.35">
      <c r="A513" t="s">
        <v>1348</v>
      </c>
      <c r="B513" t="s">
        <v>1349</v>
      </c>
      <c r="C513" t="s">
        <v>1350</v>
      </c>
      <c r="D513" t="s">
        <v>49</v>
      </c>
      <c r="E513">
        <v>314</v>
      </c>
      <c r="F513" t="s">
        <v>28</v>
      </c>
      <c r="G513" t="s">
        <v>2275</v>
      </c>
      <c r="H513" t="s">
        <v>2338</v>
      </c>
    </row>
    <row r="514" spans="1:9" x14ac:dyDescent="0.35">
      <c r="A514" t="s">
        <v>1443</v>
      </c>
      <c r="B514">
        <v>455000</v>
      </c>
      <c r="C514" t="s">
        <v>1445</v>
      </c>
      <c r="D514" t="s">
        <v>49</v>
      </c>
      <c r="E514">
        <v>28</v>
      </c>
      <c r="F514" t="s">
        <v>22</v>
      </c>
      <c r="G514" t="s">
        <v>2276</v>
      </c>
      <c r="H514" t="s">
        <v>1446</v>
      </c>
      <c r="I514" t="s">
        <v>2325</v>
      </c>
    </row>
    <row r="515" spans="1:9" hidden="1" x14ac:dyDescent="0.35">
      <c r="A515" t="s">
        <v>1443</v>
      </c>
      <c r="B515">
        <v>455000</v>
      </c>
      <c r="C515" t="s">
        <v>1445</v>
      </c>
      <c r="D515" t="s">
        <v>49</v>
      </c>
      <c r="E515">
        <v>28</v>
      </c>
      <c r="F515" t="s">
        <v>23</v>
      </c>
      <c r="G515" t="s">
        <v>2326</v>
      </c>
      <c r="H515" t="s">
        <v>1447</v>
      </c>
    </row>
    <row r="516" spans="1:9" hidden="1" x14ac:dyDescent="0.35">
      <c r="A516" t="s">
        <v>1443</v>
      </c>
      <c r="B516">
        <v>455000</v>
      </c>
      <c r="C516" t="s">
        <v>1445</v>
      </c>
      <c r="D516" t="s">
        <v>49</v>
      </c>
      <c r="E516">
        <v>28</v>
      </c>
      <c r="F516" t="s">
        <v>24</v>
      </c>
      <c r="G516" t="s">
        <v>2327</v>
      </c>
      <c r="H516" t="s">
        <v>1448</v>
      </c>
    </row>
    <row r="517" spans="1:9" hidden="1" x14ac:dyDescent="0.35">
      <c r="A517" t="s">
        <v>1443</v>
      </c>
      <c r="B517">
        <v>455000</v>
      </c>
      <c r="C517" t="s">
        <v>1445</v>
      </c>
      <c r="D517" t="s">
        <v>49</v>
      </c>
      <c r="E517">
        <v>28</v>
      </c>
      <c r="F517" t="s">
        <v>26</v>
      </c>
      <c r="G517" t="s">
        <v>2281</v>
      </c>
      <c r="H517" t="s">
        <v>1449</v>
      </c>
    </row>
    <row r="518" spans="1:9" hidden="1" x14ac:dyDescent="0.35">
      <c r="A518" t="s">
        <v>1443</v>
      </c>
      <c r="B518">
        <v>455000</v>
      </c>
      <c r="C518" t="s">
        <v>1445</v>
      </c>
      <c r="D518" t="s">
        <v>49</v>
      </c>
      <c r="E518">
        <v>28</v>
      </c>
      <c r="F518" t="s">
        <v>27</v>
      </c>
      <c r="G518" t="s">
        <v>2328</v>
      </c>
      <c r="H518" t="s">
        <v>1450</v>
      </c>
    </row>
    <row r="519" spans="1:9" hidden="1" x14ac:dyDescent="0.35">
      <c r="A519" t="s">
        <v>1443</v>
      </c>
      <c r="B519">
        <v>455000</v>
      </c>
      <c r="C519" t="s">
        <v>1445</v>
      </c>
      <c r="D519" t="s">
        <v>49</v>
      </c>
      <c r="E519">
        <v>28</v>
      </c>
      <c r="F519" t="s">
        <v>28</v>
      </c>
      <c r="G519" t="s">
        <v>2275</v>
      </c>
      <c r="H519" t="s">
        <v>1451</v>
      </c>
    </row>
    <row r="520" spans="1:9" hidden="1" x14ac:dyDescent="0.35">
      <c r="A520" t="s">
        <v>1443</v>
      </c>
      <c r="B520">
        <v>455000</v>
      </c>
      <c r="C520" t="s">
        <v>1445</v>
      </c>
      <c r="D520" t="s">
        <v>49</v>
      </c>
      <c r="E520">
        <v>28</v>
      </c>
      <c r="F520" t="s">
        <v>30</v>
      </c>
      <c r="G520" t="s">
        <v>2329</v>
      </c>
      <c r="H520" t="s">
        <v>1452</v>
      </c>
    </row>
    <row r="521" spans="1:9" x14ac:dyDescent="0.35">
      <c r="A521" t="s">
        <v>789</v>
      </c>
      <c r="B521">
        <v>4261000</v>
      </c>
      <c r="C521" t="s">
        <v>791</v>
      </c>
      <c r="D521" t="s">
        <v>501</v>
      </c>
      <c r="E521">
        <v>563</v>
      </c>
      <c r="F521" t="s">
        <v>22</v>
      </c>
      <c r="G521" t="s">
        <v>2276</v>
      </c>
      <c r="H521" t="s">
        <v>792</v>
      </c>
      <c r="I521" t="s">
        <v>2325</v>
      </c>
    </row>
    <row r="522" spans="1:9" hidden="1" x14ac:dyDescent="0.35">
      <c r="A522" t="s">
        <v>789</v>
      </c>
      <c r="B522">
        <v>4261000</v>
      </c>
      <c r="C522" t="s">
        <v>791</v>
      </c>
      <c r="D522" t="s">
        <v>501</v>
      </c>
      <c r="E522">
        <v>563</v>
      </c>
      <c r="F522" t="s">
        <v>23</v>
      </c>
      <c r="G522" t="s">
        <v>2326</v>
      </c>
      <c r="H522" t="s">
        <v>793</v>
      </c>
    </row>
    <row r="523" spans="1:9" hidden="1" x14ac:dyDescent="0.35">
      <c r="A523" t="s">
        <v>789</v>
      </c>
      <c r="B523">
        <v>4261000</v>
      </c>
      <c r="C523" t="s">
        <v>791</v>
      </c>
      <c r="D523" t="s">
        <v>501</v>
      </c>
      <c r="E523">
        <v>563</v>
      </c>
      <c r="F523" t="s">
        <v>24</v>
      </c>
      <c r="G523" t="s">
        <v>2327</v>
      </c>
      <c r="H523" t="s">
        <v>794</v>
      </c>
    </row>
    <row r="524" spans="1:9" hidden="1" x14ac:dyDescent="0.35">
      <c r="A524" t="s">
        <v>789</v>
      </c>
      <c r="B524">
        <v>4261000</v>
      </c>
      <c r="C524" t="s">
        <v>791</v>
      </c>
      <c r="D524" t="s">
        <v>501</v>
      </c>
      <c r="E524">
        <v>563</v>
      </c>
      <c r="F524" t="s">
        <v>25</v>
      </c>
      <c r="G524" t="s">
        <v>2278</v>
      </c>
      <c r="H524" t="s">
        <v>795</v>
      </c>
    </row>
    <row r="525" spans="1:9" hidden="1" x14ac:dyDescent="0.35">
      <c r="A525" t="s">
        <v>789</v>
      </c>
      <c r="B525">
        <v>4261000</v>
      </c>
      <c r="C525" t="s">
        <v>791</v>
      </c>
      <c r="D525" t="s">
        <v>501</v>
      </c>
      <c r="E525">
        <v>563</v>
      </c>
      <c r="F525" t="s">
        <v>26</v>
      </c>
      <c r="G525" t="s">
        <v>2281</v>
      </c>
      <c r="H525" t="s">
        <v>796</v>
      </c>
    </row>
    <row r="526" spans="1:9" hidden="1" x14ac:dyDescent="0.35">
      <c r="A526" t="s">
        <v>789</v>
      </c>
      <c r="B526">
        <v>4261000</v>
      </c>
      <c r="C526" t="s">
        <v>791</v>
      </c>
      <c r="D526" t="s">
        <v>501</v>
      </c>
      <c r="E526">
        <v>563</v>
      </c>
      <c r="F526" t="s">
        <v>27</v>
      </c>
      <c r="G526" t="s">
        <v>2328</v>
      </c>
      <c r="H526" t="s">
        <v>797</v>
      </c>
    </row>
    <row r="527" spans="1:9" hidden="1" x14ac:dyDescent="0.35">
      <c r="A527" t="s">
        <v>789</v>
      </c>
      <c r="B527">
        <v>4261000</v>
      </c>
      <c r="C527" t="s">
        <v>791</v>
      </c>
      <c r="D527" t="s">
        <v>501</v>
      </c>
      <c r="E527">
        <v>563</v>
      </c>
      <c r="F527" t="s">
        <v>28</v>
      </c>
      <c r="G527" t="s">
        <v>2275</v>
      </c>
      <c r="H527" t="s">
        <v>798</v>
      </c>
    </row>
    <row r="528" spans="1:9" hidden="1" x14ac:dyDescent="0.35">
      <c r="A528" t="s">
        <v>789</v>
      </c>
      <c r="B528">
        <v>4261000</v>
      </c>
      <c r="C528" t="s">
        <v>791</v>
      </c>
      <c r="D528" t="s">
        <v>501</v>
      </c>
      <c r="E528">
        <v>563</v>
      </c>
      <c r="F528" t="s">
        <v>30</v>
      </c>
      <c r="G528" t="s">
        <v>2329</v>
      </c>
      <c r="H528" t="s">
        <v>799</v>
      </c>
    </row>
    <row r="529" spans="1:9" hidden="1" x14ac:dyDescent="0.35">
      <c r="A529" t="s">
        <v>789</v>
      </c>
      <c r="B529">
        <v>4261000</v>
      </c>
      <c r="C529" t="s">
        <v>1563</v>
      </c>
      <c r="D529" t="s">
        <v>501</v>
      </c>
      <c r="E529">
        <v>652</v>
      </c>
      <c r="F529" t="s">
        <v>21</v>
      </c>
      <c r="G529" t="s">
        <v>2282</v>
      </c>
      <c r="H529" t="s">
        <v>2335</v>
      </c>
    </row>
    <row r="530" spans="1:9" hidden="1" x14ac:dyDescent="0.35">
      <c r="A530" t="s">
        <v>789</v>
      </c>
      <c r="B530">
        <v>4261000</v>
      </c>
      <c r="C530" t="s">
        <v>1563</v>
      </c>
      <c r="D530" t="s">
        <v>501</v>
      </c>
      <c r="E530">
        <v>652</v>
      </c>
      <c r="F530" t="s">
        <v>22</v>
      </c>
      <c r="G530" t="s">
        <v>2276</v>
      </c>
      <c r="H530" t="s">
        <v>2335</v>
      </c>
    </row>
    <row r="531" spans="1:9" x14ac:dyDescent="0.35">
      <c r="A531" t="s">
        <v>789</v>
      </c>
      <c r="B531">
        <v>4261000</v>
      </c>
      <c r="C531" t="s">
        <v>1563</v>
      </c>
      <c r="D531" t="s">
        <v>501</v>
      </c>
      <c r="E531">
        <v>652</v>
      </c>
      <c r="F531" t="s">
        <v>23</v>
      </c>
      <c r="G531" t="s">
        <v>2326</v>
      </c>
      <c r="H531" t="s">
        <v>1565</v>
      </c>
      <c r="I531" t="s">
        <v>2325</v>
      </c>
    </row>
    <row r="532" spans="1:9" hidden="1" x14ac:dyDescent="0.35">
      <c r="A532" t="s">
        <v>789</v>
      </c>
      <c r="B532">
        <v>4261000</v>
      </c>
      <c r="C532" t="s">
        <v>1563</v>
      </c>
      <c r="D532" t="s">
        <v>501</v>
      </c>
      <c r="E532">
        <v>652</v>
      </c>
      <c r="F532" t="s">
        <v>24</v>
      </c>
      <c r="G532" t="s">
        <v>2327</v>
      </c>
      <c r="H532" t="s">
        <v>1566</v>
      </c>
    </row>
    <row r="533" spans="1:9" hidden="1" x14ac:dyDescent="0.35">
      <c r="A533" t="s">
        <v>789</v>
      </c>
      <c r="B533">
        <v>4261000</v>
      </c>
      <c r="C533" t="s">
        <v>1563</v>
      </c>
      <c r="D533" t="s">
        <v>501</v>
      </c>
      <c r="E533">
        <v>652</v>
      </c>
      <c r="F533" t="s">
        <v>25</v>
      </c>
      <c r="G533" t="s">
        <v>2278</v>
      </c>
      <c r="H533" t="s">
        <v>1567</v>
      </c>
    </row>
    <row r="534" spans="1:9" hidden="1" x14ac:dyDescent="0.35">
      <c r="A534" t="s">
        <v>789</v>
      </c>
      <c r="B534">
        <v>4261000</v>
      </c>
      <c r="C534" t="s">
        <v>1563</v>
      </c>
      <c r="D534" t="s">
        <v>501</v>
      </c>
      <c r="E534">
        <v>652</v>
      </c>
      <c r="F534" t="s">
        <v>26</v>
      </c>
      <c r="G534" t="s">
        <v>2281</v>
      </c>
      <c r="H534" t="s">
        <v>1568</v>
      </c>
    </row>
    <row r="535" spans="1:9" hidden="1" x14ac:dyDescent="0.35">
      <c r="A535" t="s">
        <v>789</v>
      </c>
      <c r="B535">
        <v>4261000</v>
      </c>
      <c r="C535" t="s">
        <v>1563</v>
      </c>
      <c r="D535" t="s">
        <v>501</v>
      </c>
      <c r="E535">
        <v>652</v>
      </c>
      <c r="F535" t="s">
        <v>27</v>
      </c>
      <c r="G535" t="s">
        <v>2328</v>
      </c>
      <c r="H535" t="s">
        <v>1569</v>
      </c>
    </row>
    <row r="536" spans="1:9" hidden="1" x14ac:dyDescent="0.35">
      <c r="A536" t="s">
        <v>789</v>
      </c>
      <c r="B536">
        <v>4261000</v>
      </c>
      <c r="C536" t="s">
        <v>1563</v>
      </c>
      <c r="D536" t="s">
        <v>501</v>
      </c>
      <c r="E536">
        <v>652</v>
      </c>
      <c r="F536" t="s">
        <v>29</v>
      </c>
      <c r="G536" t="s">
        <v>2331</v>
      </c>
      <c r="H536" t="s">
        <v>1570</v>
      </c>
    </row>
    <row r="537" spans="1:9" hidden="1" x14ac:dyDescent="0.35">
      <c r="A537" t="s">
        <v>789</v>
      </c>
      <c r="B537">
        <v>4261000</v>
      </c>
      <c r="C537" t="s">
        <v>1563</v>
      </c>
      <c r="D537" t="s">
        <v>501</v>
      </c>
      <c r="E537">
        <v>652</v>
      </c>
      <c r="F537" t="s">
        <v>30</v>
      </c>
      <c r="G537" t="s">
        <v>2329</v>
      </c>
      <c r="H537" t="s">
        <v>1571</v>
      </c>
    </row>
    <row r="538" spans="1:9" hidden="1" x14ac:dyDescent="0.35">
      <c r="A538" t="s">
        <v>789</v>
      </c>
      <c r="B538">
        <v>4261000</v>
      </c>
      <c r="C538" t="s">
        <v>1146</v>
      </c>
      <c r="D538" t="s">
        <v>501</v>
      </c>
      <c r="E538">
        <v>564</v>
      </c>
      <c r="F538" t="s">
        <v>21</v>
      </c>
      <c r="G538" t="s">
        <v>2282</v>
      </c>
      <c r="H538" t="s">
        <v>1147</v>
      </c>
    </row>
    <row r="539" spans="1:9" hidden="1" x14ac:dyDescent="0.35">
      <c r="A539" t="s">
        <v>789</v>
      </c>
      <c r="B539">
        <v>4261000</v>
      </c>
      <c r="C539" t="s">
        <v>1146</v>
      </c>
      <c r="D539" t="s">
        <v>501</v>
      </c>
      <c r="E539">
        <v>564</v>
      </c>
      <c r="F539" t="s">
        <v>22</v>
      </c>
      <c r="G539" t="s">
        <v>2276</v>
      </c>
      <c r="H539" t="s">
        <v>1148</v>
      </c>
    </row>
    <row r="540" spans="1:9" hidden="1" x14ac:dyDescent="0.35">
      <c r="A540" t="s">
        <v>789</v>
      </c>
      <c r="B540">
        <v>4261000</v>
      </c>
      <c r="C540" t="s">
        <v>1146</v>
      </c>
      <c r="D540" t="s">
        <v>501</v>
      </c>
      <c r="E540">
        <v>564</v>
      </c>
      <c r="F540" t="s">
        <v>24</v>
      </c>
      <c r="G540" t="s">
        <v>2327</v>
      </c>
      <c r="H540" t="s">
        <v>1147</v>
      </c>
    </row>
    <row r="541" spans="1:9" hidden="1" x14ac:dyDescent="0.35">
      <c r="A541" t="s">
        <v>789</v>
      </c>
      <c r="B541">
        <v>4261000</v>
      </c>
      <c r="C541" t="s">
        <v>1146</v>
      </c>
      <c r="D541" t="s">
        <v>501</v>
      </c>
      <c r="E541">
        <v>564</v>
      </c>
      <c r="F541" t="s">
        <v>27</v>
      </c>
      <c r="G541" t="s">
        <v>2328</v>
      </c>
      <c r="H541" t="s">
        <v>1147</v>
      </c>
    </row>
    <row r="542" spans="1:9" hidden="1" x14ac:dyDescent="0.35">
      <c r="A542" t="s">
        <v>789</v>
      </c>
      <c r="B542">
        <v>4261000</v>
      </c>
      <c r="C542" t="s">
        <v>1146</v>
      </c>
      <c r="D542" t="s">
        <v>501</v>
      </c>
      <c r="E542">
        <v>564</v>
      </c>
      <c r="F542" t="s">
        <v>28</v>
      </c>
      <c r="G542" t="s">
        <v>2275</v>
      </c>
      <c r="H542" t="s">
        <v>1147</v>
      </c>
    </row>
    <row r="543" spans="1:9" hidden="1" x14ac:dyDescent="0.35">
      <c r="A543" t="s">
        <v>276</v>
      </c>
      <c r="B543">
        <v>1258715</v>
      </c>
      <c r="C543" t="s">
        <v>278</v>
      </c>
      <c r="D543" t="s">
        <v>49</v>
      </c>
      <c r="E543">
        <v>1040</v>
      </c>
      <c r="F543" t="s">
        <v>27</v>
      </c>
      <c r="G543" t="s">
        <v>2328</v>
      </c>
      <c r="H543" t="s">
        <v>279</v>
      </c>
    </row>
    <row r="544" spans="1:9" hidden="1" x14ac:dyDescent="0.35">
      <c r="A544" t="s">
        <v>225</v>
      </c>
      <c r="B544">
        <v>4159000</v>
      </c>
      <c r="C544" t="s">
        <v>806</v>
      </c>
      <c r="D544" t="s">
        <v>85</v>
      </c>
      <c r="E544">
        <v>221</v>
      </c>
      <c r="F544" t="s">
        <v>22</v>
      </c>
      <c r="G544" t="s">
        <v>2276</v>
      </c>
      <c r="H544" t="s">
        <v>807</v>
      </c>
    </row>
    <row r="545" spans="1:9" hidden="1" x14ac:dyDescent="0.35">
      <c r="A545" t="s">
        <v>225</v>
      </c>
      <c r="B545">
        <v>4159000</v>
      </c>
      <c r="C545" t="s">
        <v>806</v>
      </c>
      <c r="D545" t="s">
        <v>85</v>
      </c>
      <c r="E545">
        <v>221</v>
      </c>
      <c r="F545" t="s">
        <v>23</v>
      </c>
      <c r="G545" t="s">
        <v>2326</v>
      </c>
      <c r="H545" t="s">
        <v>808</v>
      </c>
    </row>
    <row r="546" spans="1:9" hidden="1" x14ac:dyDescent="0.35">
      <c r="A546" t="s">
        <v>225</v>
      </c>
      <c r="B546">
        <v>4159000</v>
      </c>
      <c r="C546" t="s">
        <v>806</v>
      </c>
      <c r="D546" t="s">
        <v>85</v>
      </c>
      <c r="E546">
        <v>221</v>
      </c>
      <c r="F546" t="s">
        <v>24</v>
      </c>
      <c r="G546" t="s">
        <v>2327</v>
      </c>
      <c r="H546" t="s">
        <v>809</v>
      </c>
    </row>
    <row r="547" spans="1:9" hidden="1" x14ac:dyDescent="0.35">
      <c r="A547" t="s">
        <v>225</v>
      </c>
      <c r="B547">
        <v>4159000</v>
      </c>
      <c r="C547" t="s">
        <v>806</v>
      </c>
      <c r="D547" t="s">
        <v>85</v>
      </c>
      <c r="E547">
        <v>221</v>
      </c>
      <c r="F547" t="s">
        <v>25</v>
      </c>
      <c r="G547" t="s">
        <v>2278</v>
      </c>
      <c r="H547" t="s">
        <v>810</v>
      </c>
    </row>
    <row r="548" spans="1:9" hidden="1" x14ac:dyDescent="0.35">
      <c r="A548" t="s">
        <v>225</v>
      </c>
      <c r="B548">
        <v>4159000</v>
      </c>
      <c r="C548" t="s">
        <v>806</v>
      </c>
      <c r="D548" t="s">
        <v>85</v>
      </c>
      <c r="E548">
        <v>221</v>
      </c>
      <c r="F548" t="s">
        <v>26</v>
      </c>
      <c r="G548" t="s">
        <v>2281</v>
      </c>
      <c r="H548" t="s">
        <v>811</v>
      </c>
    </row>
    <row r="549" spans="1:9" hidden="1" x14ac:dyDescent="0.35">
      <c r="A549" t="s">
        <v>225</v>
      </c>
      <c r="B549">
        <v>4159000</v>
      </c>
      <c r="C549" t="s">
        <v>806</v>
      </c>
      <c r="D549" t="s">
        <v>85</v>
      </c>
      <c r="E549">
        <v>221</v>
      </c>
      <c r="F549" t="s">
        <v>27</v>
      </c>
      <c r="G549" t="s">
        <v>2328</v>
      </c>
      <c r="H549" t="s">
        <v>812</v>
      </c>
    </row>
    <row r="550" spans="1:9" hidden="1" x14ac:dyDescent="0.35">
      <c r="A550" t="s">
        <v>225</v>
      </c>
      <c r="B550">
        <v>4159000</v>
      </c>
      <c r="C550" t="s">
        <v>806</v>
      </c>
      <c r="D550" t="s">
        <v>85</v>
      </c>
      <c r="E550">
        <v>221</v>
      </c>
      <c r="F550" t="s">
        <v>29</v>
      </c>
      <c r="G550" t="s">
        <v>2331</v>
      </c>
      <c r="H550" t="s">
        <v>813</v>
      </c>
    </row>
    <row r="551" spans="1:9" hidden="1" x14ac:dyDescent="0.35">
      <c r="A551" t="s">
        <v>225</v>
      </c>
      <c r="B551">
        <v>4159000</v>
      </c>
      <c r="C551" t="s">
        <v>806</v>
      </c>
      <c r="D551" t="s">
        <v>85</v>
      </c>
      <c r="E551">
        <v>221</v>
      </c>
      <c r="F551" t="s">
        <v>30</v>
      </c>
      <c r="G551" t="s">
        <v>2329</v>
      </c>
      <c r="H551" t="s">
        <v>814</v>
      </c>
    </row>
    <row r="552" spans="1:9" hidden="1" x14ac:dyDescent="0.35">
      <c r="A552" t="s">
        <v>225</v>
      </c>
      <c r="B552">
        <v>4159000</v>
      </c>
      <c r="C552" t="s">
        <v>227</v>
      </c>
      <c r="D552" t="s">
        <v>49</v>
      </c>
      <c r="E552">
        <v>23</v>
      </c>
      <c r="F552" t="s">
        <v>22</v>
      </c>
      <c r="G552" t="s">
        <v>2276</v>
      </c>
      <c r="H552" t="s">
        <v>228</v>
      </c>
    </row>
    <row r="553" spans="1:9" hidden="1" x14ac:dyDescent="0.35">
      <c r="A553" t="s">
        <v>225</v>
      </c>
      <c r="B553">
        <v>4159000</v>
      </c>
      <c r="C553" t="s">
        <v>227</v>
      </c>
      <c r="D553" t="s">
        <v>49</v>
      </c>
      <c r="E553">
        <v>23</v>
      </c>
      <c r="F553" t="s">
        <v>23</v>
      </c>
      <c r="G553" t="s">
        <v>2326</v>
      </c>
      <c r="H553" t="s">
        <v>229</v>
      </c>
    </row>
    <row r="554" spans="1:9" x14ac:dyDescent="0.35">
      <c r="A554" t="s">
        <v>225</v>
      </c>
      <c r="B554">
        <v>4159000</v>
      </c>
      <c r="C554" t="s">
        <v>227</v>
      </c>
      <c r="D554" t="s">
        <v>49</v>
      </c>
      <c r="E554">
        <v>23</v>
      </c>
      <c r="F554" t="s">
        <v>24</v>
      </c>
      <c r="G554" t="s">
        <v>2327</v>
      </c>
      <c r="H554" t="s">
        <v>230</v>
      </c>
      <c r="I554" t="s">
        <v>2325</v>
      </c>
    </row>
    <row r="555" spans="1:9" hidden="1" x14ac:dyDescent="0.35">
      <c r="A555" t="s">
        <v>225</v>
      </c>
      <c r="B555">
        <v>4159000</v>
      </c>
      <c r="C555" t="s">
        <v>227</v>
      </c>
      <c r="D555" t="s">
        <v>49</v>
      </c>
      <c r="E555">
        <v>23</v>
      </c>
      <c r="F555" t="s">
        <v>25</v>
      </c>
      <c r="G555" t="s">
        <v>2278</v>
      </c>
      <c r="H555" t="s">
        <v>231</v>
      </c>
    </row>
    <row r="556" spans="1:9" hidden="1" x14ac:dyDescent="0.35">
      <c r="A556" t="s">
        <v>225</v>
      </c>
      <c r="B556">
        <v>4159000</v>
      </c>
      <c r="C556" t="s">
        <v>227</v>
      </c>
      <c r="D556" t="s">
        <v>49</v>
      </c>
      <c r="E556">
        <v>23</v>
      </c>
      <c r="F556" t="s">
        <v>27</v>
      </c>
      <c r="G556" t="s">
        <v>2328</v>
      </c>
      <c r="H556" t="s">
        <v>232</v>
      </c>
    </row>
    <row r="557" spans="1:9" hidden="1" x14ac:dyDescent="0.35">
      <c r="A557" t="s">
        <v>225</v>
      </c>
      <c r="B557">
        <v>4159000</v>
      </c>
      <c r="C557" t="s">
        <v>227</v>
      </c>
      <c r="D557" t="s">
        <v>49</v>
      </c>
      <c r="E557">
        <v>23</v>
      </c>
      <c r="F557" t="s">
        <v>28</v>
      </c>
      <c r="G557" t="s">
        <v>2275</v>
      </c>
      <c r="H557" t="s">
        <v>233</v>
      </c>
    </row>
    <row r="558" spans="1:9" hidden="1" x14ac:dyDescent="0.35">
      <c r="A558" t="s">
        <v>225</v>
      </c>
      <c r="B558">
        <v>4159000</v>
      </c>
      <c r="C558" t="s">
        <v>227</v>
      </c>
      <c r="D558" t="s">
        <v>49</v>
      </c>
      <c r="E558">
        <v>23</v>
      </c>
      <c r="F558" t="s">
        <v>29</v>
      </c>
      <c r="G558" t="s">
        <v>2331</v>
      </c>
      <c r="H558" t="s">
        <v>234</v>
      </c>
    </row>
    <row r="559" spans="1:9" hidden="1" x14ac:dyDescent="0.35">
      <c r="A559" t="s">
        <v>225</v>
      </c>
      <c r="B559">
        <v>4159000</v>
      </c>
      <c r="C559" t="s">
        <v>227</v>
      </c>
      <c r="D559" t="s">
        <v>49</v>
      </c>
      <c r="E559">
        <v>23</v>
      </c>
      <c r="F559" t="s">
        <v>30</v>
      </c>
      <c r="G559" t="s">
        <v>2329</v>
      </c>
      <c r="H559" t="s">
        <v>235</v>
      </c>
    </row>
    <row r="560" spans="1:9" hidden="1" x14ac:dyDescent="0.35">
      <c r="A560" t="s">
        <v>1017</v>
      </c>
      <c r="B560">
        <v>3755000</v>
      </c>
      <c r="C560" t="s">
        <v>1019</v>
      </c>
      <c r="D560" t="s">
        <v>49</v>
      </c>
      <c r="E560">
        <v>320</v>
      </c>
      <c r="F560" t="s">
        <v>21</v>
      </c>
      <c r="G560" t="s">
        <v>2282</v>
      </c>
      <c r="H560" t="s">
        <v>1020</v>
      </c>
    </row>
    <row r="561" spans="1:9" x14ac:dyDescent="0.35">
      <c r="A561" t="s">
        <v>1017</v>
      </c>
      <c r="B561">
        <v>3755000</v>
      </c>
      <c r="C561" t="s">
        <v>1019</v>
      </c>
      <c r="D561" t="s">
        <v>49</v>
      </c>
      <c r="E561">
        <v>320</v>
      </c>
      <c r="F561" t="s">
        <v>22</v>
      </c>
      <c r="G561" t="s">
        <v>2276</v>
      </c>
      <c r="H561" t="s">
        <v>1021</v>
      </c>
      <c r="I561" t="s">
        <v>2325</v>
      </c>
    </row>
    <row r="562" spans="1:9" hidden="1" x14ac:dyDescent="0.35">
      <c r="A562" t="s">
        <v>1017</v>
      </c>
      <c r="B562">
        <v>3755000</v>
      </c>
      <c r="C562" t="s">
        <v>1019</v>
      </c>
      <c r="D562" t="s">
        <v>49</v>
      </c>
      <c r="E562">
        <v>320</v>
      </c>
      <c r="F562" t="s">
        <v>23</v>
      </c>
      <c r="G562" t="s">
        <v>2326</v>
      </c>
      <c r="H562" t="s">
        <v>1022</v>
      </c>
    </row>
    <row r="563" spans="1:9" hidden="1" x14ac:dyDescent="0.35">
      <c r="A563" t="s">
        <v>1017</v>
      </c>
      <c r="B563">
        <v>3755000</v>
      </c>
      <c r="C563" t="s">
        <v>1019</v>
      </c>
      <c r="D563" t="s">
        <v>49</v>
      </c>
      <c r="E563">
        <v>320</v>
      </c>
      <c r="F563" t="s">
        <v>24</v>
      </c>
      <c r="G563" t="s">
        <v>2327</v>
      </c>
      <c r="H563" t="s">
        <v>1023</v>
      </c>
    </row>
    <row r="564" spans="1:9" hidden="1" x14ac:dyDescent="0.35">
      <c r="A564" t="s">
        <v>1017</v>
      </c>
      <c r="B564">
        <v>3755000</v>
      </c>
      <c r="C564" t="s">
        <v>1019</v>
      </c>
      <c r="D564" t="s">
        <v>49</v>
      </c>
      <c r="E564">
        <v>320</v>
      </c>
      <c r="F564" t="s">
        <v>25</v>
      </c>
      <c r="G564" t="s">
        <v>2278</v>
      </c>
      <c r="H564" t="s">
        <v>1024</v>
      </c>
    </row>
    <row r="565" spans="1:9" hidden="1" x14ac:dyDescent="0.35">
      <c r="A565" t="s">
        <v>1017</v>
      </c>
      <c r="B565">
        <v>3755000</v>
      </c>
      <c r="C565" t="s">
        <v>1019</v>
      </c>
      <c r="D565" t="s">
        <v>49</v>
      </c>
      <c r="E565">
        <v>320</v>
      </c>
      <c r="F565" t="s">
        <v>26</v>
      </c>
      <c r="G565" t="s">
        <v>2281</v>
      </c>
      <c r="H565" t="s">
        <v>1025</v>
      </c>
    </row>
    <row r="566" spans="1:9" hidden="1" x14ac:dyDescent="0.35">
      <c r="A566" t="s">
        <v>1017</v>
      </c>
      <c r="B566">
        <v>3755000</v>
      </c>
      <c r="C566" t="s">
        <v>1019</v>
      </c>
      <c r="D566" t="s">
        <v>49</v>
      </c>
      <c r="E566">
        <v>320</v>
      </c>
      <c r="F566" t="s">
        <v>27</v>
      </c>
      <c r="G566" t="s">
        <v>2328</v>
      </c>
      <c r="H566" t="s">
        <v>1026</v>
      </c>
    </row>
    <row r="567" spans="1:9" hidden="1" x14ac:dyDescent="0.35">
      <c r="A567" t="s">
        <v>1017</v>
      </c>
      <c r="B567">
        <v>3755000</v>
      </c>
      <c r="C567" t="s">
        <v>1019</v>
      </c>
      <c r="D567" t="s">
        <v>49</v>
      </c>
      <c r="E567">
        <v>320</v>
      </c>
      <c r="F567" t="s">
        <v>28</v>
      </c>
      <c r="G567" t="s">
        <v>2275</v>
      </c>
      <c r="H567" t="s">
        <v>1027</v>
      </c>
    </row>
    <row r="568" spans="1:9" hidden="1" x14ac:dyDescent="0.35">
      <c r="A568" t="s">
        <v>1017</v>
      </c>
      <c r="B568">
        <v>3755000</v>
      </c>
      <c r="C568" t="s">
        <v>1019</v>
      </c>
      <c r="D568" t="s">
        <v>49</v>
      </c>
      <c r="E568">
        <v>320</v>
      </c>
      <c r="F568" t="s">
        <v>30</v>
      </c>
      <c r="G568" t="s">
        <v>2329</v>
      </c>
      <c r="H568" t="s">
        <v>1028</v>
      </c>
    </row>
    <row r="569" spans="1:9" hidden="1" x14ac:dyDescent="0.35">
      <c r="A569" t="s">
        <v>1414</v>
      </c>
      <c r="B569">
        <v>5167000</v>
      </c>
      <c r="C569" t="s">
        <v>1416</v>
      </c>
      <c r="D569" t="s">
        <v>49</v>
      </c>
      <c r="E569">
        <v>490</v>
      </c>
      <c r="F569" t="s">
        <v>21</v>
      </c>
      <c r="G569" t="s">
        <v>2282</v>
      </c>
      <c r="H569" t="s">
        <v>1417</v>
      </c>
    </row>
    <row r="570" spans="1:9" hidden="1" x14ac:dyDescent="0.35">
      <c r="A570" t="s">
        <v>1414</v>
      </c>
      <c r="B570">
        <v>5167000</v>
      </c>
      <c r="C570" t="s">
        <v>1416</v>
      </c>
      <c r="D570" t="s">
        <v>49</v>
      </c>
      <c r="E570">
        <v>490</v>
      </c>
      <c r="F570" t="s">
        <v>22</v>
      </c>
      <c r="G570" t="s">
        <v>2276</v>
      </c>
      <c r="H570" t="s">
        <v>1418</v>
      </c>
    </row>
    <row r="571" spans="1:9" hidden="1" x14ac:dyDescent="0.35">
      <c r="A571" t="s">
        <v>1414</v>
      </c>
      <c r="B571">
        <v>5167000</v>
      </c>
      <c r="C571" t="s">
        <v>1416</v>
      </c>
      <c r="D571" t="s">
        <v>49</v>
      </c>
      <c r="E571">
        <v>490</v>
      </c>
      <c r="F571" t="s">
        <v>23</v>
      </c>
      <c r="G571" t="s">
        <v>2326</v>
      </c>
      <c r="H571" t="s">
        <v>1419</v>
      </c>
    </row>
    <row r="572" spans="1:9" hidden="1" x14ac:dyDescent="0.35">
      <c r="A572" t="s">
        <v>1414</v>
      </c>
      <c r="B572">
        <v>5167000</v>
      </c>
      <c r="C572" t="s">
        <v>1416</v>
      </c>
      <c r="D572" t="s">
        <v>49</v>
      </c>
      <c r="E572">
        <v>490</v>
      </c>
      <c r="F572" t="s">
        <v>24</v>
      </c>
      <c r="G572" t="s">
        <v>2327</v>
      </c>
      <c r="H572" t="s">
        <v>1420</v>
      </c>
    </row>
    <row r="573" spans="1:9" hidden="1" x14ac:dyDescent="0.35">
      <c r="A573" t="s">
        <v>1414</v>
      </c>
      <c r="B573">
        <v>5167000</v>
      </c>
      <c r="C573" t="s">
        <v>1416</v>
      </c>
      <c r="D573" t="s">
        <v>49</v>
      </c>
      <c r="E573">
        <v>490</v>
      </c>
      <c r="F573" t="s">
        <v>25</v>
      </c>
      <c r="G573" t="s">
        <v>2278</v>
      </c>
      <c r="H573" t="s">
        <v>1421</v>
      </c>
    </row>
    <row r="574" spans="1:9" hidden="1" x14ac:dyDescent="0.35">
      <c r="A574" t="s">
        <v>1414</v>
      </c>
      <c r="B574">
        <v>5167000</v>
      </c>
      <c r="C574" t="s">
        <v>1416</v>
      </c>
      <c r="D574" t="s">
        <v>49</v>
      </c>
      <c r="E574">
        <v>490</v>
      </c>
      <c r="F574" t="s">
        <v>26</v>
      </c>
      <c r="G574" t="s">
        <v>2281</v>
      </c>
      <c r="H574" t="s">
        <v>1422</v>
      </c>
    </row>
    <row r="575" spans="1:9" x14ac:dyDescent="0.35">
      <c r="A575" t="s">
        <v>1414</v>
      </c>
      <c r="B575">
        <v>5167000</v>
      </c>
      <c r="C575" t="s">
        <v>1416</v>
      </c>
      <c r="D575" t="s">
        <v>49</v>
      </c>
      <c r="E575">
        <v>490</v>
      </c>
      <c r="F575" t="s">
        <v>27</v>
      </c>
      <c r="G575" t="s">
        <v>2328</v>
      </c>
      <c r="H575" t="s">
        <v>1423</v>
      </c>
      <c r="I575" t="s">
        <v>2325</v>
      </c>
    </row>
    <row r="576" spans="1:9" x14ac:dyDescent="0.35">
      <c r="A576" t="s">
        <v>1414</v>
      </c>
      <c r="B576">
        <v>5167000</v>
      </c>
      <c r="C576" t="s">
        <v>1416</v>
      </c>
      <c r="D576" t="s">
        <v>49</v>
      </c>
      <c r="E576">
        <v>490</v>
      </c>
      <c r="F576" t="s">
        <v>28</v>
      </c>
      <c r="G576" t="s">
        <v>2275</v>
      </c>
      <c r="H576" t="s">
        <v>1424</v>
      </c>
      <c r="I576" t="s">
        <v>2325</v>
      </c>
    </row>
    <row r="577" spans="1:9" hidden="1" x14ac:dyDescent="0.35">
      <c r="A577" t="s">
        <v>1414</v>
      </c>
      <c r="B577">
        <v>5167000</v>
      </c>
      <c r="C577" t="s">
        <v>1416</v>
      </c>
      <c r="D577" t="s">
        <v>49</v>
      </c>
      <c r="E577">
        <v>490</v>
      </c>
      <c r="F577" t="s">
        <v>30</v>
      </c>
      <c r="G577" t="s">
        <v>2329</v>
      </c>
      <c r="H577" t="s">
        <v>1425</v>
      </c>
    </row>
    <row r="578" spans="1:9" hidden="1" x14ac:dyDescent="0.35">
      <c r="A578" t="s">
        <v>917</v>
      </c>
      <c r="B578" t="s">
        <v>918</v>
      </c>
      <c r="C578" t="s">
        <v>919</v>
      </c>
      <c r="D578" t="s">
        <v>49</v>
      </c>
      <c r="E578">
        <v>84</v>
      </c>
      <c r="F578" t="s">
        <v>22</v>
      </c>
      <c r="G578" t="s">
        <v>2276</v>
      </c>
      <c r="H578" t="s">
        <v>920</v>
      </c>
    </row>
    <row r="579" spans="1:9" hidden="1" x14ac:dyDescent="0.35">
      <c r="A579" t="s">
        <v>917</v>
      </c>
      <c r="B579" t="s">
        <v>918</v>
      </c>
      <c r="C579" t="s">
        <v>919</v>
      </c>
      <c r="D579" t="s">
        <v>49</v>
      </c>
      <c r="E579">
        <v>84</v>
      </c>
      <c r="F579" t="s">
        <v>23</v>
      </c>
      <c r="G579" t="s">
        <v>2326</v>
      </c>
      <c r="H579" t="s">
        <v>921</v>
      </c>
    </row>
    <row r="580" spans="1:9" hidden="1" x14ac:dyDescent="0.35">
      <c r="A580" t="s">
        <v>917</v>
      </c>
      <c r="B580" t="s">
        <v>918</v>
      </c>
      <c r="C580" t="s">
        <v>919</v>
      </c>
      <c r="D580" t="s">
        <v>49</v>
      </c>
      <c r="E580">
        <v>84</v>
      </c>
      <c r="F580" t="s">
        <v>24</v>
      </c>
      <c r="G580" t="s">
        <v>2327</v>
      </c>
      <c r="H580" t="s">
        <v>922</v>
      </c>
    </row>
    <row r="581" spans="1:9" hidden="1" x14ac:dyDescent="0.35">
      <c r="A581" t="s">
        <v>917</v>
      </c>
      <c r="B581" t="s">
        <v>918</v>
      </c>
      <c r="C581" t="s">
        <v>919</v>
      </c>
      <c r="D581" t="s">
        <v>49</v>
      </c>
      <c r="E581">
        <v>84</v>
      </c>
      <c r="F581" t="s">
        <v>25</v>
      </c>
      <c r="G581" t="s">
        <v>2278</v>
      </c>
      <c r="H581" t="s">
        <v>923</v>
      </c>
    </row>
    <row r="582" spans="1:9" x14ac:dyDescent="0.35">
      <c r="A582" t="s">
        <v>917</v>
      </c>
      <c r="B582" t="s">
        <v>918</v>
      </c>
      <c r="C582" t="s">
        <v>919</v>
      </c>
      <c r="D582" t="s">
        <v>49</v>
      </c>
      <c r="E582">
        <v>84</v>
      </c>
      <c r="F582" t="s">
        <v>28</v>
      </c>
      <c r="G582" t="s">
        <v>2275</v>
      </c>
      <c r="H582" t="s">
        <v>924</v>
      </c>
      <c r="I582" t="s">
        <v>2325</v>
      </c>
    </row>
    <row r="583" spans="1:9" hidden="1" x14ac:dyDescent="0.35">
      <c r="A583" t="s">
        <v>917</v>
      </c>
      <c r="B583" t="s">
        <v>918</v>
      </c>
      <c r="C583" t="s">
        <v>919</v>
      </c>
      <c r="D583" t="s">
        <v>49</v>
      </c>
      <c r="E583">
        <v>84</v>
      </c>
      <c r="F583" t="s">
        <v>30</v>
      </c>
      <c r="G583" t="s">
        <v>2329</v>
      </c>
      <c r="H583" t="s">
        <v>925</v>
      </c>
    </row>
    <row r="584" spans="1:9" hidden="1" x14ac:dyDescent="0.35">
      <c r="A584" t="s">
        <v>349</v>
      </c>
      <c r="B584">
        <v>4865000</v>
      </c>
      <c r="C584" t="s">
        <v>351</v>
      </c>
      <c r="D584" t="s">
        <v>49</v>
      </c>
      <c r="E584">
        <v>72</v>
      </c>
      <c r="F584" t="s">
        <v>21</v>
      </c>
      <c r="G584" t="s">
        <v>2282</v>
      </c>
      <c r="H584" t="s">
        <v>352</v>
      </c>
    </row>
    <row r="585" spans="1:9" hidden="1" x14ac:dyDescent="0.35">
      <c r="A585" t="s">
        <v>349</v>
      </c>
      <c r="B585">
        <v>4865000</v>
      </c>
      <c r="C585" t="s">
        <v>351</v>
      </c>
      <c r="D585" t="s">
        <v>49</v>
      </c>
      <c r="E585">
        <v>72</v>
      </c>
      <c r="F585" t="s">
        <v>22</v>
      </c>
      <c r="G585" t="s">
        <v>2276</v>
      </c>
      <c r="H585" t="s">
        <v>352</v>
      </c>
    </row>
    <row r="586" spans="1:9" hidden="1" x14ac:dyDescent="0.35">
      <c r="A586" t="s">
        <v>349</v>
      </c>
      <c r="B586">
        <v>4865000</v>
      </c>
      <c r="C586" t="s">
        <v>351</v>
      </c>
      <c r="D586" t="s">
        <v>49</v>
      </c>
      <c r="E586">
        <v>72</v>
      </c>
      <c r="F586" t="s">
        <v>24</v>
      </c>
      <c r="G586" t="s">
        <v>2327</v>
      </c>
      <c r="H586" t="s">
        <v>352</v>
      </c>
    </row>
    <row r="587" spans="1:9" hidden="1" x14ac:dyDescent="0.35">
      <c r="A587" t="s">
        <v>349</v>
      </c>
      <c r="B587">
        <v>4865000</v>
      </c>
      <c r="C587" t="s">
        <v>351</v>
      </c>
      <c r="D587" t="s">
        <v>49</v>
      </c>
      <c r="E587">
        <v>72</v>
      </c>
      <c r="F587" t="s">
        <v>25</v>
      </c>
      <c r="G587" t="s">
        <v>2278</v>
      </c>
      <c r="H587" t="s">
        <v>352</v>
      </c>
    </row>
    <row r="588" spans="1:9" hidden="1" x14ac:dyDescent="0.35">
      <c r="A588" t="s">
        <v>349</v>
      </c>
      <c r="B588">
        <v>4865000</v>
      </c>
      <c r="C588" t="s">
        <v>351</v>
      </c>
      <c r="D588" t="s">
        <v>49</v>
      </c>
      <c r="E588">
        <v>72</v>
      </c>
      <c r="F588" t="s">
        <v>27</v>
      </c>
      <c r="G588" t="s">
        <v>2328</v>
      </c>
      <c r="H588" t="s">
        <v>352</v>
      </c>
    </row>
    <row r="589" spans="1:9" hidden="1" x14ac:dyDescent="0.35">
      <c r="A589" t="s">
        <v>349</v>
      </c>
      <c r="B589">
        <v>4865000</v>
      </c>
      <c r="C589" t="s">
        <v>351</v>
      </c>
      <c r="D589" t="s">
        <v>49</v>
      </c>
      <c r="E589">
        <v>72</v>
      </c>
      <c r="F589" t="s">
        <v>29</v>
      </c>
      <c r="G589" t="s">
        <v>2331</v>
      </c>
      <c r="H589" t="s">
        <v>352</v>
      </c>
    </row>
    <row r="590" spans="1:9" hidden="1" x14ac:dyDescent="0.35">
      <c r="A590" t="s">
        <v>346</v>
      </c>
      <c r="B590">
        <v>666000</v>
      </c>
      <c r="C590" t="s">
        <v>1666</v>
      </c>
      <c r="D590" t="s">
        <v>85</v>
      </c>
      <c r="E590">
        <v>252</v>
      </c>
      <c r="F590" t="s">
        <v>22</v>
      </c>
      <c r="G590" t="s">
        <v>2276</v>
      </c>
      <c r="H590" t="s">
        <v>1667</v>
      </c>
    </row>
    <row r="591" spans="1:9" hidden="1" x14ac:dyDescent="0.35">
      <c r="A591" t="s">
        <v>346</v>
      </c>
      <c r="B591">
        <v>666000</v>
      </c>
      <c r="C591" t="s">
        <v>1666</v>
      </c>
      <c r="D591" t="s">
        <v>85</v>
      </c>
      <c r="E591">
        <v>252</v>
      </c>
      <c r="F591" t="s">
        <v>23</v>
      </c>
      <c r="G591" t="s">
        <v>2326</v>
      </c>
      <c r="H591" t="s">
        <v>1668</v>
      </c>
    </row>
    <row r="592" spans="1:9" hidden="1" x14ac:dyDescent="0.35">
      <c r="A592" t="s">
        <v>346</v>
      </c>
      <c r="B592">
        <v>666000</v>
      </c>
      <c r="C592" t="s">
        <v>1666</v>
      </c>
      <c r="D592" t="s">
        <v>85</v>
      </c>
      <c r="E592">
        <v>252</v>
      </c>
      <c r="F592" t="s">
        <v>25</v>
      </c>
      <c r="G592" t="s">
        <v>2278</v>
      </c>
      <c r="H592" t="s">
        <v>1669</v>
      </c>
    </row>
    <row r="593" spans="1:9" hidden="1" x14ac:dyDescent="0.35">
      <c r="A593" t="s">
        <v>346</v>
      </c>
      <c r="B593">
        <v>666000</v>
      </c>
      <c r="C593" t="s">
        <v>1666</v>
      </c>
      <c r="D593" t="s">
        <v>85</v>
      </c>
      <c r="E593">
        <v>252</v>
      </c>
      <c r="F593" t="s">
        <v>26</v>
      </c>
      <c r="G593" t="s">
        <v>2281</v>
      </c>
      <c r="H593" t="s">
        <v>1670</v>
      </c>
    </row>
    <row r="594" spans="1:9" hidden="1" x14ac:dyDescent="0.35">
      <c r="A594" t="s">
        <v>346</v>
      </c>
      <c r="B594">
        <v>666000</v>
      </c>
      <c r="C594" t="s">
        <v>1666</v>
      </c>
      <c r="D594" t="s">
        <v>85</v>
      </c>
      <c r="E594">
        <v>252</v>
      </c>
      <c r="F594" t="s">
        <v>27</v>
      </c>
      <c r="G594" t="s">
        <v>2328</v>
      </c>
      <c r="H594" t="s">
        <v>1671</v>
      </c>
    </row>
    <row r="595" spans="1:9" hidden="1" x14ac:dyDescent="0.35">
      <c r="A595" t="s">
        <v>346</v>
      </c>
      <c r="B595">
        <v>666000</v>
      </c>
      <c r="C595" t="s">
        <v>1666</v>
      </c>
      <c r="D595" t="s">
        <v>85</v>
      </c>
      <c r="E595">
        <v>252</v>
      </c>
      <c r="F595" t="s">
        <v>28</v>
      </c>
      <c r="G595" t="s">
        <v>2275</v>
      </c>
      <c r="H595" t="s">
        <v>2335</v>
      </c>
    </row>
    <row r="596" spans="1:9" hidden="1" x14ac:dyDescent="0.35">
      <c r="A596" t="s">
        <v>193</v>
      </c>
      <c r="B596" t="s">
        <v>194</v>
      </c>
      <c r="C596" t="s">
        <v>195</v>
      </c>
      <c r="D596" t="s">
        <v>49</v>
      </c>
      <c r="E596">
        <v>7</v>
      </c>
      <c r="F596" t="s">
        <v>21</v>
      </c>
      <c r="G596" t="s">
        <v>2282</v>
      </c>
      <c r="H596" t="s">
        <v>196</v>
      </c>
    </row>
    <row r="597" spans="1:9" x14ac:dyDescent="0.35">
      <c r="A597" t="s">
        <v>193</v>
      </c>
      <c r="B597" t="s">
        <v>194</v>
      </c>
      <c r="C597" t="s">
        <v>195</v>
      </c>
      <c r="D597" t="s">
        <v>49</v>
      </c>
      <c r="E597">
        <v>7</v>
      </c>
      <c r="F597" t="s">
        <v>22</v>
      </c>
      <c r="G597" t="s">
        <v>2276</v>
      </c>
      <c r="H597" t="s">
        <v>197</v>
      </c>
      <c r="I597" t="s">
        <v>2325</v>
      </c>
    </row>
    <row r="598" spans="1:9" hidden="1" x14ac:dyDescent="0.35">
      <c r="A598" t="s">
        <v>193</v>
      </c>
      <c r="B598" t="s">
        <v>194</v>
      </c>
      <c r="C598" t="s">
        <v>195</v>
      </c>
      <c r="D598" t="s">
        <v>49</v>
      </c>
      <c r="E598">
        <v>7</v>
      </c>
      <c r="F598" t="s">
        <v>23</v>
      </c>
      <c r="G598" t="s">
        <v>2326</v>
      </c>
      <c r="H598" t="s">
        <v>198</v>
      </c>
    </row>
    <row r="599" spans="1:9" hidden="1" x14ac:dyDescent="0.35">
      <c r="A599" t="s">
        <v>193</v>
      </c>
      <c r="B599" t="s">
        <v>194</v>
      </c>
      <c r="C599" t="s">
        <v>195</v>
      </c>
      <c r="D599" t="s">
        <v>49</v>
      </c>
      <c r="E599">
        <v>7</v>
      </c>
      <c r="F599" t="s">
        <v>24</v>
      </c>
      <c r="G599" t="s">
        <v>2327</v>
      </c>
      <c r="H599" t="s">
        <v>199</v>
      </c>
    </row>
    <row r="600" spans="1:9" hidden="1" x14ac:dyDescent="0.35">
      <c r="A600" t="s">
        <v>193</v>
      </c>
      <c r="B600" t="s">
        <v>194</v>
      </c>
      <c r="C600" t="s">
        <v>195</v>
      </c>
      <c r="D600" t="s">
        <v>49</v>
      </c>
      <c r="E600">
        <v>7</v>
      </c>
      <c r="F600" t="s">
        <v>25</v>
      </c>
      <c r="G600" t="s">
        <v>2278</v>
      </c>
      <c r="H600" t="s">
        <v>200</v>
      </c>
    </row>
    <row r="601" spans="1:9" hidden="1" x14ac:dyDescent="0.35">
      <c r="A601" t="s">
        <v>193</v>
      </c>
      <c r="B601" t="s">
        <v>194</v>
      </c>
      <c r="C601" t="s">
        <v>195</v>
      </c>
      <c r="D601" t="s">
        <v>49</v>
      </c>
      <c r="E601">
        <v>7</v>
      </c>
      <c r="F601" t="s">
        <v>27</v>
      </c>
      <c r="G601" t="s">
        <v>2328</v>
      </c>
      <c r="H601" t="s">
        <v>201</v>
      </c>
    </row>
    <row r="602" spans="1:9" hidden="1" x14ac:dyDescent="0.35">
      <c r="A602" t="s">
        <v>193</v>
      </c>
      <c r="B602" t="s">
        <v>194</v>
      </c>
      <c r="C602" t="s">
        <v>195</v>
      </c>
      <c r="D602" t="s">
        <v>49</v>
      </c>
      <c r="E602">
        <v>7</v>
      </c>
      <c r="F602" t="s">
        <v>28</v>
      </c>
      <c r="G602" t="s">
        <v>2275</v>
      </c>
      <c r="H602" t="s">
        <v>202</v>
      </c>
    </row>
    <row r="603" spans="1:9" hidden="1" x14ac:dyDescent="0.35">
      <c r="A603" t="s">
        <v>193</v>
      </c>
      <c r="B603" t="s">
        <v>194</v>
      </c>
      <c r="C603" t="s">
        <v>195</v>
      </c>
      <c r="D603" t="s">
        <v>49</v>
      </c>
      <c r="E603">
        <v>7</v>
      </c>
      <c r="F603" t="s">
        <v>29</v>
      </c>
      <c r="G603" t="s">
        <v>2331</v>
      </c>
      <c r="H603" t="s">
        <v>203</v>
      </c>
    </row>
    <row r="604" spans="1:9" hidden="1" x14ac:dyDescent="0.35">
      <c r="A604" t="s">
        <v>193</v>
      </c>
      <c r="B604" t="s">
        <v>194</v>
      </c>
      <c r="C604" t="s">
        <v>195</v>
      </c>
      <c r="D604" t="s">
        <v>49</v>
      </c>
      <c r="E604">
        <v>7</v>
      </c>
      <c r="F604" t="s">
        <v>30</v>
      </c>
      <c r="G604" t="s">
        <v>2329</v>
      </c>
      <c r="H604" t="s">
        <v>204</v>
      </c>
    </row>
    <row r="605" spans="1:9" hidden="1" x14ac:dyDescent="0.35">
      <c r="A605" t="s">
        <v>737</v>
      </c>
      <c r="B605">
        <v>668000</v>
      </c>
      <c r="C605" t="s">
        <v>739</v>
      </c>
      <c r="D605" t="s">
        <v>501</v>
      </c>
      <c r="E605">
        <v>571</v>
      </c>
      <c r="F605" t="s">
        <v>22</v>
      </c>
      <c r="G605" t="s">
        <v>2276</v>
      </c>
      <c r="H605" t="s">
        <v>740</v>
      </c>
    </row>
    <row r="606" spans="1:9" hidden="1" x14ac:dyDescent="0.35">
      <c r="A606" t="s">
        <v>737</v>
      </c>
      <c r="B606">
        <v>668000</v>
      </c>
      <c r="C606" t="s">
        <v>739</v>
      </c>
      <c r="D606" t="s">
        <v>501</v>
      </c>
      <c r="E606">
        <v>571</v>
      </c>
      <c r="F606" t="s">
        <v>23</v>
      </c>
      <c r="G606" t="s">
        <v>2326</v>
      </c>
      <c r="H606" t="s">
        <v>741</v>
      </c>
    </row>
    <row r="607" spans="1:9" x14ac:dyDescent="0.35">
      <c r="A607" t="s">
        <v>737</v>
      </c>
      <c r="B607">
        <v>668000</v>
      </c>
      <c r="C607" t="s">
        <v>739</v>
      </c>
      <c r="D607" t="s">
        <v>501</v>
      </c>
      <c r="E607">
        <v>571</v>
      </c>
      <c r="F607" t="s">
        <v>24</v>
      </c>
      <c r="G607" t="s">
        <v>2327</v>
      </c>
      <c r="H607" t="s">
        <v>742</v>
      </c>
      <c r="I607" t="s">
        <v>2325</v>
      </c>
    </row>
    <row r="608" spans="1:9" hidden="1" x14ac:dyDescent="0.35">
      <c r="A608" t="s">
        <v>737</v>
      </c>
      <c r="B608">
        <v>668000</v>
      </c>
      <c r="C608" t="s">
        <v>739</v>
      </c>
      <c r="D608" t="s">
        <v>501</v>
      </c>
      <c r="E608">
        <v>571</v>
      </c>
      <c r="F608" t="s">
        <v>25</v>
      </c>
      <c r="G608" t="s">
        <v>2278</v>
      </c>
      <c r="H608" t="s">
        <v>743</v>
      </c>
    </row>
    <row r="609" spans="1:9" hidden="1" x14ac:dyDescent="0.35">
      <c r="A609" t="s">
        <v>737</v>
      </c>
      <c r="B609">
        <v>668000</v>
      </c>
      <c r="C609" t="s">
        <v>739</v>
      </c>
      <c r="D609" t="s">
        <v>501</v>
      </c>
      <c r="E609">
        <v>571</v>
      </c>
      <c r="F609" t="s">
        <v>26</v>
      </c>
      <c r="G609" t="s">
        <v>2281</v>
      </c>
      <c r="H609" t="s">
        <v>744</v>
      </c>
    </row>
    <row r="610" spans="1:9" hidden="1" x14ac:dyDescent="0.35">
      <c r="A610" t="s">
        <v>737</v>
      </c>
      <c r="B610">
        <v>668000</v>
      </c>
      <c r="C610" t="s">
        <v>739</v>
      </c>
      <c r="D610" t="s">
        <v>501</v>
      </c>
      <c r="E610">
        <v>571</v>
      </c>
      <c r="F610" t="s">
        <v>27</v>
      </c>
      <c r="G610" t="s">
        <v>2328</v>
      </c>
      <c r="H610" t="s">
        <v>745</v>
      </c>
    </row>
    <row r="611" spans="1:9" hidden="1" x14ac:dyDescent="0.35">
      <c r="A611" t="s">
        <v>737</v>
      </c>
      <c r="B611">
        <v>668000</v>
      </c>
      <c r="C611" t="s">
        <v>739</v>
      </c>
      <c r="D611" t="s">
        <v>501</v>
      </c>
      <c r="E611">
        <v>571</v>
      </c>
      <c r="F611" t="s">
        <v>28</v>
      </c>
      <c r="G611" t="s">
        <v>2275</v>
      </c>
      <c r="H611" t="s">
        <v>746</v>
      </c>
    </row>
    <row r="612" spans="1:9" hidden="1" x14ac:dyDescent="0.35">
      <c r="A612" t="s">
        <v>737</v>
      </c>
      <c r="B612">
        <v>668000</v>
      </c>
      <c r="C612" t="s">
        <v>739</v>
      </c>
      <c r="D612" t="s">
        <v>501</v>
      </c>
      <c r="E612">
        <v>571</v>
      </c>
      <c r="F612" t="s">
        <v>30</v>
      </c>
      <c r="G612" t="s">
        <v>2329</v>
      </c>
      <c r="H612" t="s">
        <v>747</v>
      </c>
    </row>
    <row r="613" spans="1:9" hidden="1" x14ac:dyDescent="0.35">
      <c r="A613" t="s">
        <v>737</v>
      </c>
      <c r="B613">
        <v>668000</v>
      </c>
      <c r="C613" t="s">
        <v>1825</v>
      </c>
      <c r="D613" t="s">
        <v>464</v>
      </c>
      <c r="E613">
        <v>317</v>
      </c>
      <c r="F613" t="s">
        <v>25</v>
      </c>
      <c r="G613" t="s">
        <v>2278</v>
      </c>
      <c r="H613" t="s">
        <v>1826</v>
      </c>
    </row>
    <row r="614" spans="1:9" hidden="1" x14ac:dyDescent="0.35">
      <c r="A614" t="s">
        <v>737</v>
      </c>
      <c r="B614">
        <v>668000</v>
      </c>
      <c r="C614" t="s">
        <v>1825</v>
      </c>
      <c r="D614" t="s">
        <v>464</v>
      </c>
      <c r="E614">
        <v>317</v>
      </c>
      <c r="F614" t="s">
        <v>29</v>
      </c>
      <c r="G614" t="s">
        <v>2331</v>
      </c>
      <c r="H614" t="s">
        <v>1827</v>
      </c>
    </row>
    <row r="615" spans="1:9" hidden="1" x14ac:dyDescent="0.35">
      <c r="A615" t="s">
        <v>737</v>
      </c>
      <c r="B615">
        <v>668000</v>
      </c>
      <c r="C615" t="s">
        <v>1825</v>
      </c>
      <c r="D615" t="s">
        <v>464</v>
      </c>
      <c r="E615">
        <v>317</v>
      </c>
      <c r="F615" t="s">
        <v>30</v>
      </c>
      <c r="G615" t="s">
        <v>2329</v>
      </c>
      <c r="H615" t="s">
        <v>1828</v>
      </c>
    </row>
    <row r="616" spans="1:9" hidden="1" x14ac:dyDescent="0.35">
      <c r="A616" t="s">
        <v>1356</v>
      </c>
      <c r="B616">
        <v>669000</v>
      </c>
      <c r="C616" t="s">
        <v>1358</v>
      </c>
      <c r="D616" t="s">
        <v>49</v>
      </c>
      <c r="E616">
        <v>323</v>
      </c>
      <c r="F616" t="s">
        <v>22</v>
      </c>
      <c r="G616" t="s">
        <v>2276</v>
      </c>
      <c r="H616" t="s">
        <v>1359</v>
      </c>
    </row>
    <row r="617" spans="1:9" x14ac:dyDescent="0.35">
      <c r="A617" t="s">
        <v>1356</v>
      </c>
      <c r="B617">
        <v>669000</v>
      </c>
      <c r="C617" t="s">
        <v>1358</v>
      </c>
      <c r="D617" t="s">
        <v>49</v>
      </c>
      <c r="E617">
        <v>323</v>
      </c>
      <c r="F617" t="s">
        <v>25</v>
      </c>
      <c r="G617" t="s">
        <v>2278</v>
      </c>
      <c r="H617" t="s">
        <v>1360</v>
      </c>
      <c r="I617" t="s">
        <v>2325</v>
      </c>
    </row>
    <row r="618" spans="1:9" hidden="1" x14ac:dyDescent="0.35">
      <c r="A618" t="s">
        <v>1356</v>
      </c>
      <c r="B618">
        <v>669000</v>
      </c>
      <c r="C618" t="s">
        <v>1358</v>
      </c>
      <c r="D618" t="s">
        <v>49</v>
      </c>
      <c r="E618">
        <v>323</v>
      </c>
      <c r="F618" t="s">
        <v>26</v>
      </c>
      <c r="G618" t="s">
        <v>2281</v>
      </c>
      <c r="H618" t="s">
        <v>1361</v>
      </c>
    </row>
    <row r="619" spans="1:9" hidden="1" x14ac:dyDescent="0.35">
      <c r="A619" t="s">
        <v>1356</v>
      </c>
      <c r="B619">
        <v>669000</v>
      </c>
      <c r="C619" t="s">
        <v>1358</v>
      </c>
      <c r="D619" t="s">
        <v>49</v>
      </c>
      <c r="E619">
        <v>323</v>
      </c>
      <c r="F619" t="s">
        <v>27</v>
      </c>
      <c r="G619" t="s">
        <v>2328</v>
      </c>
      <c r="H619" t="s">
        <v>1362</v>
      </c>
    </row>
    <row r="620" spans="1:9" hidden="1" x14ac:dyDescent="0.35">
      <c r="A620" t="s">
        <v>1356</v>
      </c>
      <c r="B620">
        <v>669000</v>
      </c>
      <c r="C620" t="s">
        <v>1358</v>
      </c>
      <c r="D620" t="s">
        <v>49</v>
      </c>
      <c r="E620">
        <v>323</v>
      </c>
      <c r="F620" t="s">
        <v>28</v>
      </c>
      <c r="G620" t="s">
        <v>2275</v>
      </c>
      <c r="H620" t="s">
        <v>1363</v>
      </c>
    </row>
    <row r="621" spans="1:9" hidden="1" x14ac:dyDescent="0.35">
      <c r="A621" t="s">
        <v>1356</v>
      </c>
      <c r="B621">
        <v>669000</v>
      </c>
      <c r="C621" t="s">
        <v>1358</v>
      </c>
      <c r="D621" t="s">
        <v>49</v>
      </c>
      <c r="E621">
        <v>323</v>
      </c>
      <c r="F621" t="s">
        <v>30</v>
      </c>
      <c r="G621" t="s">
        <v>2329</v>
      </c>
      <c r="H621" t="s">
        <v>1364</v>
      </c>
    </row>
    <row r="622" spans="1:9" hidden="1" x14ac:dyDescent="0.35">
      <c r="A622" t="s">
        <v>269</v>
      </c>
      <c r="B622">
        <v>669088</v>
      </c>
      <c r="C622" t="s">
        <v>271</v>
      </c>
      <c r="D622" t="s">
        <v>49</v>
      </c>
      <c r="E622">
        <v>1015</v>
      </c>
      <c r="F622" t="s">
        <v>25</v>
      </c>
      <c r="G622" t="s">
        <v>2278</v>
      </c>
      <c r="H622" t="s">
        <v>272</v>
      </c>
    </row>
    <row r="623" spans="1:9" x14ac:dyDescent="0.35">
      <c r="A623" t="s">
        <v>123</v>
      </c>
      <c r="B623">
        <v>465000</v>
      </c>
      <c r="C623" t="s">
        <v>125</v>
      </c>
      <c r="D623" t="s">
        <v>49</v>
      </c>
      <c r="E623">
        <v>385</v>
      </c>
      <c r="F623" t="s">
        <v>22</v>
      </c>
      <c r="G623" t="s">
        <v>2276</v>
      </c>
      <c r="H623" t="s">
        <v>127</v>
      </c>
      <c r="I623" t="s">
        <v>2325</v>
      </c>
    </row>
    <row r="624" spans="1:9" hidden="1" x14ac:dyDescent="0.35">
      <c r="A624" t="s">
        <v>123</v>
      </c>
      <c r="B624">
        <v>465000</v>
      </c>
      <c r="C624" t="s">
        <v>125</v>
      </c>
      <c r="D624" t="s">
        <v>49</v>
      </c>
      <c r="E624">
        <v>385</v>
      </c>
      <c r="F624" t="s">
        <v>23</v>
      </c>
      <c r="G624" t="s">
        <v>2326</v>
      </c>
      <c r="H624" t="s">
        <v>128</v>
      </c>
    </row>
    <row r="625" spans="1:9" hidden="1" x14ac:dyDescent="0.35">
      <c r="A625" t="s">
        <v>123</v>
      </c>
      <c r="B625">
        <v>465000</v>
      </c>
      <c r="C625" t="s">
        <v>125</v>
      </c>
      <c r="D625" t="s">
        <v>49</v>
      </c>
      <c r="E625">
        <v>385</v>
      </c>
      <c r="F625" t="s">
        <v>24</v>
      </c>
      <c r="G625" t="s">
        <v>2327</v>
      </c>
      <c r="H625" t="s">
        <v>129</v>
      </c>
    </row>
    <row r="626" spans="1:9" hidden="1" x14ac:dyDescent="0.35">
      <c r="A626" t="s">
        <v>123</v>
      </c>
      <c r="B626">
        <v>465000</v>
      </c>
      <c r="C626" t="s">
        <v>125</v>
      </c>
      <c r="D626" t="s">
        <v>49</v>
      </c>
      <c r="E626">
        <v>385</v>
      </c>
      <c r="F626" t="s">
        <v>25</v>
      </c>
      <c r="G626" t="s">
        <v>2278</v>
      </c>
      <c r="H626" t="s">
        <v>130</v>
      </c>
    </row>
    <row r="627" spans="1:9" hidden="1" x14ac:dyDescent="0.35">
      <c r="A627" t="s">
        <v>123</v>
      </c>
      <c r="B627">
        <v>465000</v>
      </c>
      <c r="C627" t="s">
        <v>125</v>
      </c>
      <c r="D627" t="s">
        <v>49</v>
      </c>
      <c r="E627">
        <v>385</v>
      </c>
      <c r="F627" t="s">
        <v>26</v>
      </c>
      <c r="G627" t="s">
        <v>2281</v>
      </c>
      <c r="H627" t="s">
        <v>131</v>
      </c>
    </row>
    <row r="628" spans="1:9" hidden="1" x14ac:dyDescent="0.35">
      <c r="A628" t="s">
        <v>123</v>
      </c>
      <c r="B628">
        <v>465000</v>
      </c>
      <c r="C628" t="s">
        <v>125</v>
      </c>
      <c r="D628" t="s">
        <v>49</v>
      </c>
      <c r="E628">
        <v>385</v>
      </c>
      <c r="F628" t="s">
        <v>28</v>
      </c>
      <c r="G628" t="s">
        <v>2275</v>
      </c>
      <c r="H628" t="s">
        <v>132</v>
      </c>
    </row>
    <row r="629" spans="1:9" hidden="1" x14ac:dyDescent="0.35">
      <c r="A629" t="s">
        <v>123</v>
      </c>
      <c r="B629">
        <v>465000</v>
      </c>
      <c r="C629" t="s">
        <v>125</v>
      </c>
      <c r="D629" t="s">
        <v>49</v>
      </c>
      <c r="E629">
        <v>385</v>
      </c>
      <c r="F629" t="s">
        <v>30</v>
      </c>
      <c r="G629" t="s">
        <v>2329</v>
      </c>
      <c r="H629" t="s">
        <v>133</v>
      </c>
    </row>
    <row r="630" spans="1:9" hidden="1" x14ac:dyDescent="0.35">
      <c r="A630" t="s">
        <v>369</v>
      </c>
      <c r="B630">
        <v>5363000</v>
      </c>
      <c r="C630" t="s">
        <v>371</v>
      </c>
      <c r="D630" t="s">
        <v>49</v>
      </c>
      <c r="E630">
        <v>19</v>
      </c>
      <c r="F630" t="s">
        <v>22</v>
      </c>
      <c r="G630" t="s">
        <v>2276</v>
      </c>
      <c r="H630" t="s">
        <v>372</v>
      </c>
    </row>
    <row r="631" spans="1:9" hidden="1" x14ac:dyDescent="0.35">
      <c r="A631" t="s">
        <v>369</v>
      </c>
      <c r="B631">
        <v>5363000</v>
      </c>
      <c r="C631" t="s">
        <v>371</v>
      </c>
      <c r="D631" t="s">
        <v>49</v>
      </c>
      <c r="E631">
        <v>19</v>
      </c>
      <c r="F631" t="s">
        <v>28</v>
      </c>
      <c r="G631" t="s">
        <v>2275</v>
      </c>
      <c r="H631" t="s">
        <v>373</v>
      </c>
    </row>
    <row r="632" spans="1:9" hidden="1" x14ac:dyDescent="0.35">
      <c r="A632" t="s">
        <v>369</v>
      </c>
      <c r="B632">
        <v>5363000</v>
      </c>
      <c r="C632" t="s">
        <v>371</v>
      </c>
      <c r="D632" t="s">
        <v>49</v>
      </c>
      <c r="E632">
        <v>19</v>
      </c>
      <c r="F632" t="s">
        <v>30</v>
      </c>
      <c r="G632" t="s">
        <v>2329</v>
      </c>
      <c r="H632" t="s">
        <v>374</v>
      </c>
    </row>
    <row r="633" spans="1:9" x14ac:dyDescent="0.35">
      <c r="A633" t="s">
        <v>1791</v>
      </c>
      <c r="B633">
        <v>5367000</v>
      </c>
      <c r="C633" t="s">
        <v>2008</v>
      </c>
      <c r="D633" t="s">
        <v>49</v>
      </c>
      <c r="E633">
        <v>443</v>
      </c>
      <c r="F633" t="s">
        <v>22</v>
      </c>
      <c r="G633" t="s">
        <v>2276</v>
      </c>
      <c r="H633" t="s">
        <v>2009</v>
      </c>
      <c r="I633" t="s">
        <v>2325</v>
      </c>
    </row>
    <row r="634" spans="1:9" x14ac:dyDescent="0.35">
      <c r="A634" t="s">
        <v>1791</v>
      </c>
      <c r="B634">
        <v>5367000</v>
      </c>
      <c r="C634" t="s">
        <v>2008</v>
      </c>
      <c r="D634" t="s">
        <v>49</v>
      </c>
      <c r="E634">
        <v>443</v>
      </c>
      <c r="F634" t="s">
        <v>23</v>
      </c>
      <c r="G634" t="s">
        <v>2326</v>
      </c>
      <c r="H634" t="s">
        <v>2010</v>
      </c>
      <c r="I634" t="s">
        <v>2325</v>
      </c>
    </row>
    <row r="635" spans="1:9" x14ac:dyDescent="0.35">
      <c r="A635" t="s">
        <v>1791</v>
      </c>
      <c r="B635">
        <v>5367000</v>
      </c>
      <c r="C635" t="s">
        <v>2008</v>
      </c>
      <c r="D635" t="s">
        <v>49</v>
      </c>
      <c r="E635">
        <v>443</v>
      </c>
      <c r="F635" t="s">
        <v>24</v>
      </c>
      <c r="G635" t="s">
        <v>2327</v>
      </c>
      <c r="H635" t="s">
        <v>2011</v>
      </c>
      <c r="I635" t="s">
        <v>2325</v>
      </c>
    </row>
    <row r="636" spans="1:9" hidden="1" x14ac:dyDescent="0.35">
      <c r="A636" t="s">
        <v>1791</v>
      </c>
      <c r="B636">
        <v>5367000</v>
      </c>
      <c r="C636" t="s">
        <v>2008</v>
      </c>
      <c r="D636" t="s">
        <v>49</v>
      </c>
      <c r="E636">
        <v>443</v>
      </c>
      <c r="F636" t="s">
        <v>27</v>
      </c>
      <c r="G636" t="s">
        <v>2328</v>
      </c>
      <c r="H636" t="s">
        <v>2012</v>
      </c>
    </row>
    <row r="637" spans="1:9" hidden="1" x14ac:dyDescent="0.35">
      <c r="A637" t="s">
        <v>1791</v>
      </c>
      <c r="B637">
        <v>5367000</v>
      </c>
      <c r="C637" t="s">
        <v>2008</v>
      </c>
      <c r="D637" t="s">
        <v>49</v>
      </c>
      <c r="E637">
        <v>443</v>
      </c>
      <c r="F637" t="s">
        <v>28</v>
      </c>
      <c r="G637" t="s">
        <v>2275</v>
      </c>
      <c r="H637" t="s">
        <v>2013</v>
      </c>
    </row>
    <row r="638" spans="1:9" hidden="1" x14ac:dyDescent="0.35">
      <c r="A638" t="s">
        <v>1791</v>
      </c>
      <c r="B638">
        <v>5367000</v>
      </c>
      <c r="C638" t="s">
        <v>2008</v>
      </c>
      <c r="D638" t="s">
        <v>49</v>
      </c>
      <c r="E638">
        <v>443</v>
      </c>
      <c r="F638" t="s">
        <v>30</v>
      </c>
      <c r="G638" t="s">
        <v>2329</v>
      </c>
      <c r="H638" t="s">
        <v>2014</v>
      </c>
    </row>
    <row r="639" spans="1:9" hidden="1" x14ac:dyDescent="0.35">
      <c r="A639" t="s">
        <v>474</v>
      </c>
      <c r="B639">
        <v>2965000</v>
      </c>
      <c r="C639" t="s">
        <v>1129</v>
      </c>
      <c r="D639" t="s">
        <v>501</v>
      </c>
      <c r="E639">
        <v>572</v>
      </c>
      <c r="F639" t="s">
        <v>21</v>
      </c>
      <c r="G639" t="s">
        <v>2282</v>
      </c>
      <c r="H639" t="s">
        <v>2334</v>
      </c>
    </row>
    <row r="640" spans="1:9" x14ac:dyDescent="0.35">
      <c r="A640" t="s">
        <v>474</v>
      </c>
      <c r="B640">
        <v>2965000</v>
      </c>
      <c r="C640" t="s">
        <v>1129</v>
      </c>
      <c r="D640" t="s">
        <v>501</v>
      </c>
      <c r="E640">
        <v>572</v>
      </c>
      <c r="F640" t="s">
        <v>22</v>
      </c>
      <c r="G640" t="s">
        <v>2276</v>
      </c>
      <c r="H640" t="s">
        <v>2334</v>
      </c>
      <c r="I640" t="s">
        <v>2325</v>
      </c>
    </row>
    <row r="641" spans="1:9" x14ac:dyDescent="0.35">
      <c r="A641" t="s">
        <v>474</v>
      </c>
      <c r="B641">
        <v>2965000</v>
      </c>
      <c r="C641" t="s">
        <v>1129</v>
      </c>
      <c r="D641" t="s">
        <v>501</v>
      </c>
      <c r="E641">
        <v>572</v>
      </c>
      <c r="F641" t="s">
        <v>24</v>
      </c>
      <c r="G641" t="s">
        <v>2327</v>
      </c>
      <c r="H641" t="s">
        <v>2334</v>
      </c>
      <c r="I641" t="s">
        <v>2325</v>
      </c>
    </row>
    <row r="642" spans="1:9" hidden="1" x14ac:dyDescent="0.35">
      <c r="A642" t="s">
        <v>474</v>
      </c>
      <c r="B642">
        <v>2965000</v>
      </c>
      <c r="C642" t="s">
        <v>1129</v>
      </c>
      <c r="D642" t="s">
        <v>501</v>
      </c>
      <c r="E642">
        <v>572</v>
      </c>
      <c r="F642" t="s">
        <v>25</v>
      </c>
      <c r="G642" t="s">
        <v>2278</v>
      </c>
      <c r="H642" t="s">
        <v>2334</v>
      </c>
    </row>
    <row r="643" spans="1:9" hidden="1" x14ac:dyDescent="0.35">
      <c r="A643" t="s">
        <v>474</v>
      </c>
      <c r="B643">
        <v>2965000</v>
      </c>
      <c r="C643" t="s">
        <v>1129</v>
      </c>
      <c r="D643" t="s">
        <v>501</v>
      </c>
      <c r="E643">
        <v>572</v>
      </c>
      <c r="F643" t="s">
        <v>27</v>
      </c>
      <c r="G643" t="s">
        <v>2328</v>
      </c>
      <c r="H643" t="s">
        <v>2334</v>
      </c>
    </row>
    <row r="644" spans="1:9" hidden="1" x14ac:dyDescent="0.35">
      <c r="A644" t="s">
        <v>474</v>
      </c>
      <c r="B644">
        <v>2965000</v>
      </c>
      <c r="C644" t="s">
        <v>1129</v>
      </c>
      <c r="D644" t="s">
        <v>501</v>
      </c>
      <c r="E644">
        <v>572</v>
      </c>
      <c r="F644" t="s">
        <v>30</v>
      </c>
      <c r="G644" t="s">
        <v>2329</v>
      </c>
      <c r="H644" t="s">
        <v>1130</v>
      </c>
    </row>
    <row r="645" spans="1:9" hidden="1" x14ac:dyDescent="0.35">
      <c r="A645" t="s">
        <v>474</v>
      </c>
      <c r="B645">
        <v>2965000</v>
      </c>
      <c r="C645" t="s">
        <v>1079</v>
      </c>
      <c r="D645" t="s">
        <v>49</v>
      </c>
      <c r="E645">
        <v>16</v>
      </c>
      <c r="F645" t="s">
        <v>23</v>
      </c>
      <c r="G645" t="s">
        <v>2326</v>
      </c>
      <c r="H645" t="s">
        <v>1080</v>
      </c>
    </row>
    <row r="646" spans="1:9" hidden="1" x14ac:dyDescent="0.35">
      <c r="A646" t="s">
        <v>474</v>
      </c>
      <c r="B646">
        <v>2965000</v>
      </c>
      <c r="C646" t="s">
        <v>1079</v>
      </c>
      <c r="D646" t="s">
        <v>49</v>
      </c>
      <c r="E646">
        <v>16</v>
      </c>
      <c r="F646" t="s">
        <v>25</v>
      </c>
      <c r="G646" t="s">
        <v>2278</v>
      </c>
      <c r="H646" t="s">
        <v>1081</v>
      </c>
    </row>
    <row r="647" spans="1:9" hidden="1" x14ac:dyDescent="0.35">
      <c r="A647" t="s">
        <v>474</v>
      </c>
      <c r="B647">
        <v>2965000</v>
      </c>
      <c r="C647" t="s">
        <v>1079</v>
      </c>
      <c r="D647" t="s">
        <v>49</v>
      </c>
      <c r="E647">
        <v>16</v>
      </c>
      <c r="F647" t="s">
        <v>28</v>
      </c>
      <c r="G647" t="s">
        <v>2275</v>
      </c>
      <c r="H647" t="s">
        <v>1082</v>
      </c>
    </row>
    <row r="648" spans="1:9" hidden="1" x14ac:dyDescent="0.35">
      <c r="A648" t="s">
        <v>882</v>
      </c>
      <c r="B648">
        <v>2758000</v>
      </c>
      <c r="C648" t="s">
        <v>1526</v>
      </c>
      <c r="D648" t="s">
        <v>85</v>
      </c>
      <c r="E648">
        <v>361</v>
      </c>
      <c r="F648" t="s">
        <v>21</v>
      </c>
      <c r="G648" t="s">
        <v>2282</v>
      </c>
      <c r="H648" t="s">
        <v>2339</v>
      </c>
    </row>
    <row r="649" spans="1:9" hidden="1" x14ac:dyDescent="0.35">
      <c r="A649" t="s">
        <v>882</v>
      </c>
      <c r="B649">
        <v>2758000</v>
      </c>
      <c r="C649" t="s">
        <v>1526</v>
      </c>
      <c r="D649" t="s">
        <v>85</v>
      </c>
      <c r="E649">
        <v>361</v>
      </c>
      <c r="F649" t="s">
        <v>25</v>
      </c>
      <c r="G649" t="s">
        <v>2278</v>
      </c>
      <c r="H649" t="s">
        <v>337</v>
      </c>
    </row>
    <row r="650" spans="1:9" hidden="1" x14ac:dyDescent="0.35">
      <c r="A650" t="s">
        <v>882</v>
      </c>
      <c r="B650">
        <v>2758000</v>
      </c>
      <c r="C650" t="s">
        <v>1694</v>
      </c>
      <c r="D650" t="s">
        <v>49</v>
      </c>
      <c r="E650">
        <v>346</v>
      </c>
      <c r="F650" t="s">
        <v>21</v>
      </c>
      <c r="G650" t="s">
        <v>2282</v>
      </c>
      <c r="H650" t="s">
        <v>2340</v>
      </c>
    </row>
    <row r="651" spans="1:9" hidden="1" x14ac:dyDescent="0.35">
      <c r="A651" t="s">
        <v>882</v>
      </c>
      <c r="B651">
        <v>2758000</v>
      </c>
      <c r="C651" t="s">
        <v>1694</v>
      </c>
      <c r="D651" t="s">
        <v>49</v>
      </c>
      <c r="E651">
        <v>346</v>
      </c>
      <c r="F651" t="s">
        <v>22</v>
      </c>
      <c r="G651" t="s">
        <v>2276</v>
      </c>
      <c r="H651" t="s">
        <v>1695</v>
      </c>
    </row>
    <row r="652" spans="1:9" hidden="1" x14ac:dyDescent="0.35">
      <c r="A652" t="s">
        <v>882</v>
      </c>
      <c r="B652">
        <v>2758000</v>
      </c>
      <c r="C652" t="s">
        <v>1694</v>
      </c>
      <c r="D652" t="s">
        <v>49</v>
      </c>
      <c r="E652">
        <v>346</v>
      </c>
      <c r="F652" t="s">
        <v>23</v>
      </c>
      <c r="G652" t="s">
        <v>2326</v>
      </c>
      <c r="H652" t="s">
        <v>1696</v>
      </c>
    </row>
    <row r="653" spans="1:9" hidden="1" x14ac:dyDescent="0.35">
      <c r="A653" t="s">
        <v>882</v>
      </c>
      <c r="B653">
        <v>2758000</v>
      </c>
      <c r="C653" t="s">
        <v>1694</v>
      </c>
      <c r="D653" t="s">
        <v>49</v>
      </c>
      <c r="E653">
        <v>346</v>
      </c>
      <c r="F653" t="s">
        <v>24</v>
      </c>
      <c r="G653" t="s">
        <v>2327</v>
      </c>
      <c r="H653" t="s">
        <v>1697</v>
      </c>
    </row>
    <row r="654" spans="1:9" x14ac:dyDescent="0.35">
      <c r="A654" t="s">
        <v>882</v>
      </c>
      <c r="B654">
        <v>2758000</v>
      </c>
      <c r="C654" t="s">
        <v>1694</v>
      </c>
      <c r="D654" t="s">
        <v>49</v>
      </c>
      <c r="E654">
        <v>346</v>
      </c>
      <c r="F654" t="s">
        <v>25</v>
      </c>
      <c r="G654" t="s">
        <v>2278</v>
      </c>
      <c r="H654" t="s">
        <v>1698</v>
      </c>
      <c r="I654" t="s">
        <v>2325</v>
      </c>
    </row>
    <row r="655" spans="1:9" hidden="1" x14ac:dyDescent="0.35">
      <c r="A655" t="s">
        <v>882</v>
      </c>
      <c r="B655">
        <v>2758000</v>
      </c>
      <c r="C655" t="s">
        <v>1694</v>
      </c>
      <c r="D655" t="s">
        <v>49</v>
      </c>
      <c r="E655">
        <v>346</v>
      </c>
      <c r="F655" t="s">
        <v>26</v>
      </c>
      <c r="G655" t="s">
        <v>2281</v>
      </c>
      <c r="H655" t="s">
        <v>1699</v>
      </c>
    </row>
    <row r="656" spans="1:9" hidden="1" x14ac:dyDescent="0.35">
      <c r="A656" t="s">
        <v>882</v>
      </c>
      <c r="B656">
        <v>2758000</v>
      </c>
      <c r="C656" t="s">
        <v>1694</v>
      </c>
      <c r="D656" t="s">
        <v>49</v>
      </c>
      <c r="E656">
        <v>346</v>
      </c>
      <c r="F656" t="s">
        <v>27</v>
      </c>
      <c r="G656" t="s">
        <v>2328</v>
      </c>
      <c r="H656" t="s">
        <v>1700</v>
      </c>
    </row>
    <row r="657" spans="1:9" hidden="1" x14ac:dyDescent="0.35">
      <c r="A657" t="s">
        <v>882</v>
      </c>
      <c r="B657">
        <v>2758000</v>
      </c>
      <c r="C657" t="s">
        <v>1694</v>
      </c>
      <c r="D657" t="s">
        <v>49</v>
      </c>
      <c r="E657">
        <v>346</v>
      </c>
      <c r="F657" t="s">
        <v>28</v>
      </c>
      <c r="G657" t="s">
        <v>2275</v>
      </c>
      <c r="H657" t="s">
        <v>1701</v>
      </c>
    </row>
    <row r="658" spans="1:9" hidden="1" x14ac:dyDescent="0.35">
      <c r="A658" t="s">
        <v>882</v>
      </c>
      <c r="B658">
        <v>2758000</v>
      </c>
      <c r="C658" t="s">
        <v>1694</v>
      </c>
      <c r="D658" t="s">
        <v>49</v>
      </c>
      <c r="E658">
        <v>346</v>
      </c>
      <c r="F658" t="s">
        <v>30</v>
      </c>
      <c r="G658" t="s">
        <v>2329</v>
      </c>
      <c r="H658" t="s">
        <v>1702</v>
      </c>
    </row>
    <row r="659" spans="1:9" hidden="1" x14ac:dyDescent="0.35">
      <c r="A659" t="s">
        <v>882</v>
      </c>
      <c r="B659">
        <v>2758000</v>
      </c>
      <c r="C659" t="s">
        <v>2047</v>
      </c>
      <c r="D659" t="s">
        <v>501</v>
      </c>
      <c r="E659">
        <v>566</v>
      </c>
      <c r="F659" t="s">
        <v>21</v>
      </c>
      <c r="G659" t="s">
        <v>2282</v>
      </c>
      <c r="H659" t="s">
        <v>2048</v>
      </c>
    </row>
    <row r="660" spans="1:9" x14ac:dyDescent="0.35">
      <c r="A660" t="s">
        <v>882</v>
      </c>
      <c r="B660">
        <v>2758000</v>
      </c>
      <c r="C660" t="s">
        <v>2047</v>
      </c>
      <c r="D660" t="s">
        <v>501</v>
      </c>
      <c r="E660">
        <v>566</v>
      </c>
      <c r="F660" t="s">
        <v>22</v>
      </c>
      <c r="G660" t="s">
        <v>2276</v>
      </c>
      <c r="H660" t="s">
        <v>2049</v>
      </c>
      <c r="I660" t="s">
        <v>2325</v>
      </c>
    </row>
    <row r="661" spans="1:9" hidden="1" x14ac:dyDescent="0.35">
      <c r="A661" t="s">
        <v>882</v>
      </c>
      <c r="B661">
        <v>2758000</v>
      </c>
      <c r="C661" t="s">
        <v>2047</v>
      </c>
      <c r="D661" t="s">
        <v>501</v>
      </c>
      <c r="E661">
        <v>566</v>
      </c>
      <c r="F661" t="s">
        <v>24</v>
      </c>
      <c r="G661" t="s">
        <v>2327</v>
      </c>
      <c r="H661" t="s">
        <v>2050</v>
      </c>
    </row>
    <row r="662" spans="1:9" hidden="1" x14ac:dyDescent="0.35">
      <c r="A662" t="s">
        <v>882</v>
      </c>
      <c r="B662">
        <v>2758000</v>
      </c>
      <c r="C662" t="s">
        <v>2047</v>
      </c>
      <c r="D662" t="s">
        <v>501</v>
      </c>
      <c r="E662">
        <v>566</v>
      </c>
      <c r="F662" t="s">
        <v>25</v>
      </c>
      <c r="G662" t="s">
        <v>2278</v>
      </c>
      <c r="H662" t="s">
        <v>2051</v>
      </c>
    </row>
    <row r="663" spans="1:9" hidden="1" x14ac:dyDescent="0.35">
      <c r="A663" t="s">
        <v>882</v>
      </c>
      <c r="B663">
        <v>2758000</v>
      </c>
      <c r="C663" t="s">
        <v>2047</v>
      </c>
      <c r="D663" t="s">
        <v>501</v>
      </c>
      <c r="E663">
        <v>566</v>
      </c>
      <c r="F663" t="s">
        <v>26</v>
      </c>
      <c r="G663" t="s">
        <v>2281</v>
      </c>
      <c r="H663" t="s">
        <v>2052</v>
      </c>
    </row>
    <row r="664" spans="1:9" hidden="1" x14ac:dyDescent="0.35">
      <c r="A664" t="s">
        <v>882</v>
      </c>
      <c r="B664">
        <v>2758000</v>
      </c>
      <c r="C664" t="s">
        <v>2047</v>
      </c>
      <c r="D664" t="s">
        <v>501</v>
      </c>
      <c r="E664">
        <v>566</v>
      </c>
      <c r="F664" t="s">
        <v>27</v>
      </c>
      <c r="G664" t="s">
        <v>2328</v>
      </c>
      <c r="H664" t="s">
        <v>2053</v>
      </c>
    </row>
    <row r="665" spans="1:9" hidden="1" x14ac:dyDescent="0.35">
      <c r="A665" t="s">
        <v>882</v>
      </c>
      <c r="B665">
        <v>2758000</v>
      </c>
      <c r="C665" t="s">
        <v>2047</v>
      </c>
      <c r="D665" t="s">
        <v>501</v>
      </c>
      <c r="E665">
        <v>566</v>
      </c>
      <c r="F665" t="s">
        <v>28</v>
      </c>
      <c r="G665" t="s">
        <v>2275</v>
      </c>
      <c r="H665" t="s">
        <v>2054</v>
      </c>
    </row>
    <row r="666" spans="1:9" x14ac:dyDescent="0.35">
      <c r="A666" t="s">
        <v>882</v>
      </c>
      <c r="B666">
        <v>2758000</v>
      </c>
      <c r="C666" t="s">
        <v>2047</v>
      </c>
      <c r="D666" t="s">
        <v>501</v>
      </c>
      <c r="E666">
        <v>566</v>
      </c>
      <c r="F666" t="s">
        <v>29</v>
      </c>
      <c r="G666" t="s">
        <v>2331</v>
      </c>
      <c r="H666" t="s">
        <v>2055</v>
      </c>
      <c r="I666" t="s">
        <v>2325</v>
      </c>
    </row>
    <row r="667" spans="1:9" hidden="1" x14ac:dyDescent="0.35">
      <c r="A667" t="s">
        <v>882</v>
      </c>
      <c r="B667">
        <v>2758000</v>
      </c>
      <c r="C667" t="s">
        <v>2047</v>
      </c>
      <c r="D667" t="s">
        <v>501</v>
      </c>
      <c r="E667">
        <v>566</v>
      </c>
      <c r="F667" t="s">
        <v>30</v>
      </c>
      <c r="G667" t="s">
        <v>2329</v>
      </c>
      <c r="H667" t="s">
        <v>2056</v>
      </c>
    </row>
    <row r="668" spans="1:9" x14ac:dyDescent="0.35">
      <c r="A668" t="s">
        <v>1895</v>
      </c>
      <c r="B668">
        <v>1263000</v>
      </c>
      <c r="C668" t="s">
        <v>1897</v>
      </c>
      <c r="D668" t="s">
        <v>49</v>
      </c>
      <c r="E668">
        <v>350</v>
      </c>
      <c r="F668" t="s">
        <v>25</v>
      </c>
      <c r="G668" t="s">
        <v>2278</v>
      </c>
      <c r="H668" t="s">
        <v>1898</v>
      </c>
      <c r="I668" t="s">
        <v>2325</v>
      </c>
    </row>
    <row r="669" spans="1:9" hidden="1" x14ac:dyDescent="0.35">
      <c r="A669" t="s">
        <v>1895</v>
      </c>
      <c r="B669">
        <v>1263000</v>
      </c>
      <c r="C669" t="s">
        <v>1897</v>
      </c>
      <c r="D669" t="s">
        <v>49</v>
      </c>
      <c r="E669">
        <v>350</v>
      </c>
      <c r="F669" t="s">
        <v>27</v>
      </c>
      <c r="G669" t="s">
        <v>2328</v>
      </c>
      <c r="H669" t="s">
        <v>1899</v>
      </c>
    </row>
    <row r="670" spans="1:9" hidden="1" x14ac:dyDescent="0.35">
      <c r="A670" t="s">
        <v>1895</v>
      </c>
      <c r="B670">
        <v>1263000</v>
      </c>
      <c r="C670" t="s">
        <v>1897</v>
      </c>
      <c r="D670" t="s">
        <v>49</v>
      </c>
      <c r="E670">
        <v>350</v>
      </c>
      <c r="F670" t="s">
        <v>28</v>
      </c>
      <c r="G670" t="s">
        <v>2275</v>
      </c>
      <c r="H670" t="s">
        <v>1900</v>
      </c>
    </row>
    <row r="671" spans="1:9" hidden="1" x14ac:dyDescent="0.35">
      <c r="A671" t="s">
        <v>1895</v>
      </c>
      <c r="B671">
        <v>1263000</v>
      </c>
      <c r="C671" t="s">
        <v>1897</v>
      </c>
      <c r="D671" t="s">
        <v>49</v>
      </c>
      <c r="E671">
        <v>350</v>
      </c>
      <c r="F671" t="s">
        <v>30</v>
      </c>
      <c r="G671" t="s">
        <v>2329</v>
      </c>
      <c r="H671" t="s">
        <v>1901</v>
      </c>
    </row>
    <row r="672" spans="1:9" hidden="1" x14ac:dyDescent="0.35">
      <c r="A672" t="s">
        <v>964</v>
      </c>
      <c r="B672">
        <v>3977000</v>
      </c>
      <c r="C672" t="s">
        <v>1046</v>
      </c>
      <c r="D672" t="s">
        <v>85</v>
      </c>
      <c r="E672">
        <v>478</v>
      </c>
      <c r="F672" t="s">
        <v>21</v>
      </c>
      <c r="G672" t="s">
        <v>2282</v>
      </c>
      <c r="H672" t="s">
        <v>1047</v>
      </c>
    </row>
    <row r="673" spans="1:9" x14ac:dyDescent="0.35">
      <c r="A673" t="s">
        <v>964</v>
      </c>
      <c r="B673">
        <v>3977000</v>
      </c>
      <c r="C673" t="s">
        <v>1046</v>
      </c>
      <c r="D673" t="s">
        <v>85</v>
      </c>
      <c r="E673">
        <v>478</v>
      </c>
      <c r="F673" t="s">
        <v>22</v>
      </c>
      <c r="G673" t="s">
        <v>2276</v>
      </c>
      <c r="H673" t="s">
        <v>1048</v>
      </c>
      <c r="I673" t="s">
        <v>2325</v>
      </c>
    </row>
    <row r="674" spans="1:9" hidden="1" x14ac:dyDescent="0.35">
      <c r="A674" t="s">
        <v>964</v>
      </c>
      <c r="B674">
        <v>3977000</v>
      </c>
      <c r="C674" t="s">
        <v>1046</v>
      </c>
      <c r="D674" t="s">
        <v>85</v>
      </c>
      <c r="E674">
        <v>478</v>
      </c>
      <c r="F674" t="s">
        <v>23</v>
      </c>
      <c r="G674" t="s">
        <v>2326</v>
      </c>
      <c r="H674" t="s">
        <v>1049</v>
      </c>
    </row>
    <row r="675" spans="1:9" hidden="1" x14ac:dyDescent="0.35">
      <c r="A675" t="s">
        <v>964</v>
      </c>
      <c r="B675">
        <v>3977000</v>
      </c>
      <c r="C675" t="s">
        <v>1046</v>
      </c>
      <c r="D675" t="s">
        <v>85</v>
      </c>
      <c r="E675">
        <v>478</v>
      </c>
      <c r="F675" t="s">
        <v>24</v>
      </c>
      <c r="G675" t="s">
        <v>2327</v>
      </c>
      <c r="H675" t="s">
        <v>1050</v>
      </c>
    </row>
    <row r="676" spans="1:9" hidden="1" x14ac:dyDescent="0.35">
      <c r="A676" t="s">
        <v>964</v>
      </c>
      <c r="B676">
        <v>3977000</v>
      </c>
      <c r="C676" t="s">
        <v>1046</v>
      </c>
      <c r="D676" t="s">
        <v>85</v>
      </c>
      <c r="E676">
        <v>478</v>
      </c>
      <c r="F676" t="s">
        <v>25</v>
      </c>
      <c r="G676" t="s">
        <v>2278</v>
      </c>
      <c r="H676" t="s">
        <v>1051</v>
      </c>
    </row>
    <row r="677" spans="1:9" hidden="1" x14ac:dyDescent="0.35">
      <c r="A677" t="s">
        <v>964</v>
      </c>
      <c r="B677">
        <v>3977000</v>
      </c>
      <c r="C677" t="s">
        <v>1046</v>
      </c>
      <c r="D677" t="s">
        <v>85</v>
      </c>
      <c r="E677">
        <v>478</v>
      </c>
      <c r="F677" t="s">
        <v>26</v>
      </c>
      <c r="G677" t="s">
        <v>2281</v>
      </c>
      <c r="H677" t="s">
        <v>1052</v>
      </c>
    </row>
    <row r="678" spans="1:9" hidden="1" x14ac:dyDescent="0.35">
      <c r="A678" t="s">
        <v>964</v>
      </c>
      <c r="B678">
        <v>3977000</v>
      </c>
      <c r="C678" t="s">
        <v>1046</v>
      </c>
      <c r="D678" t="s">
        <v>85</v>
      </c>
      <c r="E678">
        <v>478</v>
      </c>
      <c r="F678" t="s">
        <v>27</v>
      </c>
      <c r="G678" t="s">
        <v>2328</v>
      </c>
      <c r="H678" t="s">
        <v>1053</v>
      </c>
    </row>
    <row r="679" spans="1:9" hidden="1" x14ac:dyDescent="0.35">
      <c r="A679" t="s">
        <v>964</v>
      </c>
      <c r="B679">
        <v>3977000</v>
      </c>
      <c r="C679" t="s">
        <v>1046</v>
      </c>
      <c r="D679" t="s">
        <v>85</v>
      </c>
      <c r="E679">
        <v>478</v>
      </c>
      <c r="F679" t="s">
        <v>28</v>
      </c>
      <c r="G679" t="s">
        <v>2275</v>
      </c>
      <c r="H679" t="s">
        <v>1054</v>
      </c>
    </row>
    <row r="680" spans="1:9" hidden="1" x14ac:dyDescent="0.35">
      <c r="A680" t="s">
        <v>964</v>
      </c>
      <c r="B680">
        <v>3977000</v>
      </c>
      <c r="C680" t="s">
        <v>1046</v>
      </c>
      <c r="D680" t="s">
        <v>85</v>
      </c>
      <c r="E680">
        <v>478</v>
      </c>
      <c r="F680" t="s">
        <v>30</v>
      </c>
      <c r="G680" t="s">
        <v>2329</v>
      </c>
      <c r="H680" t="s">
        <v>1055</v>
      </c>
    </row>
    <row r="681" spans="1:9" hidden="1" x14ac:dyDescent="0.35">
      <c r="A681" t="s">
        <v>1189</v>
      </c>
      <c r="B681" t="s">
        <v>1190</v>
      </c>
      <c r="C681" t="s">
        <v>1191</v>
      </c>
      <c r="D681" t="s">
        <v>49</v>
      </c>
      <c r="E681">
        <v>90</v>
      </c>
      <c r="F681" t="s">
        <v>22</v>
      </c>
      <c r="G681" t="s">
        <v>2276</v>
      </c>
      <c r="H681" t="s">
        <v>1192</v>
      </c>
    </row>
    <row r="682" spans="1:9" hidden="1" x14ac:dyDescent="0.35">
      <c r="A682" t="s">
        <v>1189</v>
      </c>
      <c r="B682" t="s">
        <v>1190</v>
      </c>
      <c r="C682" t="s">
        <v>1191</v>
      </c>
      <c r="D682" t="s">
        <v>49</v>
      </c>
      <c r="E682">
        <v>90</v>
      </c>
      <c r="F682" t="s">
        <v>23</v>
      </c>
      <c r="G682" t="s">
        <v>2326</v>
      </c>
      <c r="H682" t="s">
        <v>1193</v>
      </c>
    </row>
    <row r="683" spans="1:9" hidden="1" x14ac:dyDescent="0.35">
      <c r="A683" t="s">
        <v>1189</v>
      </c>
      <c r="B683" t="s">
        <v>1190</v>
      </c>
      <c r="C683" t="s">
        <v>1191</v>
      </c>
      <c r="D683" t="s">
        <v>49</v>
      </c>
      <c r="E683">
        <v>90</v>
      </c>
      <c r="F683" t="s">
        <v>24</v>
      </c>
      <c r="G683" t="s">
        <v>2327</v>
      </c>
      <c r="H683" t="s">
        <v>1194</v>
      </c>
    </row>
    <row r="684" spans="1:9" x14ac:dyDescent="0.35">
      <c r="A684" t="s">
        <v>1189</v>
      </c>
      <c r="B684" t="s">
        <v>1190</v>
      </c>
      <c r="C684" t="s">
        <v>1191</v>
      </c>
      <c r="D684" t="s">
        <v>49</v>
      </c>
      <c r="E684">
        <v>90</v>
      </c>
      <c r="F684" t="s">
        <v>25</v>
      </c>
      <c r="G684" t="s">
        <v>2278</v>
      </c>
      <c r="H684" t="s">
        <v>1195</v>
      </c>
      <c r="I684" t="s">
        <v>2325</v>
      </c>
    </row>
    <row r="685" spans="1:9" x14ac:dyDescent="0.35">
      <c r="A685" t="s">
        <v>1189</v>
      </c>
      <c r="B685" t="s">
        <v>1190</v>
      </c>
      <c r="C685" t="s">
        <v>1191</v>
      </c>
      <c r="D685" t="s">
        <v>49</v>
      </c>
      <c r="E685">
        <v>90</v>
      </c>
      <c r="F685" t="s">
        <v>27</v>
      </c>
      <c r="G685" t="s">
        <v>2328</v>
      </c>
      <c r="H685" t="s">
        <v>1196</v>
      </c>
      <c r="I685" t="s">
        <v>2325</v>
      </c>
    </row>
    <row r="686" spans="1:9" x14ac:dyDescent="0.35">
      <c r="A686" t="s">
        <v>1189</v>
      </c>
      <c r="B686" t="s">
        <v>1190</v>
      </c>
      <c r="C686" t="s">
        <v>1191</v>
      </c>
      <c r="D686" t="s">
        <v>49</v>
      </c>
      <c r="E686">
        <v>90</v>
      </c>
      <c r="F686" t="s">
        <v>28</v>
      </c>
      <c r="G686" t="s">
        <v>2275</v>
      </c>
      <c r="H686" t="s">
        <v>1197</v>
      </c>
      <c r="I686" t="s">
        <v>2325</v>
      </c>
    </row>
    <row r="687" spans="1:9" hidden="1" x14ac:dyDescent="0.35">
      <c r="A687" t="s">
        <v>1189</v>
      </c>
      <c r="B687" t="s">
        <v>1190</v>
      </c>
      <c r="C687" t="s">
        <v>1191</v>
      </c>
      <c r="D687" t="s">
        <v>49</v>
      </c>
      <c r="E687">
        <v>90</v>
      </c>
      <c r="F687" t="s">
        <v>30</v>
      </c>
      <c r="G687" t="s">
        <v>2329</v>
      </c>
      <c r="H687" t="s">
        <v>1198</v>
      </c>
    </row>
    <row r="688" spans="1:9" hidden="1" x14ac:dyDescent="0.35">
      <c r="A688" t="s">
        <v>1170</v>
      </c>
      <c r="B688">
        <v>4075000</v>
      </c>
      <c r="C688" t="s">
        <v>1987</v>
      </c>
      <c r="D688" t="s">
        <v>464</v>
      </c>
      <c r="E688">
        <v>284</v>
      </c>
      <c r="F688" t="s">
        <v>22</v>
      </c>
      <c r="G688" t="s">
        <v>2276</v>
      </c>
      <c r="H688" t="s">
        <v>1988</v>
      </c>
    </row>
    <row r="689" spans="1:9" hidden="1" x14ac:dyDescent="0.35">
      <c r="A689" t="s">
        <v>1170</v>
      </c>
      <c r="B689">
        <v>4075000</v>
      </c>
      <c r="C689" t="s">
        <v>1987</v>
      </c>
      <c r="D689" t="s">
        <v>464</v>
      </c>
      <c r="E689">
        <v>284</v>
      </c>
      <c r="F689" t="s">
        <v>23</v>
      </c>
      <c r="G689" t="s">
        <v>2326</v>
      </c>
      <c r="H689" t="s">
        <v>1989</v>
      </c>
    </row>
    <row r="690" spans="1:9" x14ac:dyDescent="0.35">
      <c r="A690" t="s">
        <v>1170</v>
      </c>
      <c r="B690">
        <v>4075000</v>
      </c>
      <c r="C690" t="s">
        <v>1987</v>
      </c>
      <c r="D690" t="s">
        <v>464</v>
      </c>
      <c r="E690">
        <v>284</v>
      </c>
      <c r="F690" t="s">
        <v>24</v>
      </c>
      <c r="G690" t="s">
        <v>2327</v>
      </c>
      <c r="H690" t="s">
        <v>1990</v>
      </c>
      <c r="I690" t="s">
        <v>2325</v>
      </c>
    </row>
    <row r="691" spans="1:9" hidden="1" x14ac:dyDescent="0.35">
      <c r="A691" t="s">
        <v>1170</v>
      </c>
      <c r="B691">
        <v>4075000</v>
      </c>
      <c r="C691" t="s">
        <v>1987</v>
      </c>
      <c r="D691" t="s">
        <v>464</v>
      </c>
      <c r="E691">
        <v>284</v>
      </c>
      <c r="F691" t="s">
        <v>29</v>
      </c>
      <c r="G691" t="s">
        <v>2331</v>
      </c>
      <c r="H691" t="s">
        <v>1991</v>
      </c>
    </row>
    <row r="692" spans="1:9" hidden="1" x14ac:dyDescent="0.35">
      <c r="A692" t="s">
        <v>1170</v>
      </c>
      <c r="B692">
        <v>4075000</v>
      </c>
      <c r="C692" t="s">
        <v>1987</v>
      </c>
      <c r="D692" t="s">
        <v>464</v>
      </c>
      <c r="E692">
        <v>284</v>
      </c>
      <c r="F692" t="s">
        <v>30</v>
      </c>
      <c r="G692" t="s">
        <v>2329</v>
      </c>
      <c r="H692" t="s">
        <v>1992</v>
      </c>
    </row>
    <row r="693" spans="1:9" hidden="1" x14ac:dyDescent="0.35">
      <c r="A693" t="s">
        <v>466</v>
      </c>
      <c r="B693">
        <v>1150000</v>
      </c>
      <c r="C693" t="s">
        <v>1709</v>
      </c>
      <c r="D693" t="s">
        <v>49</v>
      </c>
      <c r="E693">
        <v>95</v>
      </c>
      <c r="F693" t="s">
        <v>23</v>
      </c>
      <c r="G693" t="s">
        <v>2326</v>
      </c>
      <c r="H693" t="s">
        <v>1710</v>
      </c>
    </row>
    <row r="694" spans="1:9" hidden="1" x14ac:dyDescent="0.35">
      <c r="A694" t="s">
        <v>466</v>
      </c>
      <c r="B694">
        <v>1150000</v>
      </c>
      <c r="C694" t="s">
        <v>1709</v>
      </c>
      <c r="D694" t="s">
        <v>49</v>
      </c>
      <c r="E694">
        <v>95</v>
      </c>
      <c r="F694" t="s">
        <v>28</v>
      </c>
      <c r="G694" t="s">
        <v>2275</v>
      </c>
      <c r="H694" t="s">
        <v>1711</v>
      </c>
    </row>
    <row r="695" spans="1:9" hidden="1" x14ac:dyDescent="0.35">
      <c r="A695" t="s">
        <v>466</v>
      </c>
      <c r="B695">
        <v>1150000</v>
      </c>
      <c r="C695" t="s">
        <v>1091</v>
      </c>
      <c r="D695" t="s">
        <v>501</v>
      </c>
      <c r="E695">
        <v>575</v>
      </c>
      <c r="F695" t="s">
        <v>25</v>
      </c>
      <c r="G695" t="s">
        <v>2278</v>
      </c>
      <c r="H695" t="s">
        <v>1092</v>
      </c>
    </row>
    <row r="696" spans="1:9" hidden="1" x14ac:dyDescent="0.35">
      <c r="A696" t="s">
        <v>1311</v>
      </c>
      <c r="B696">
        <v>2079000</v>
      </c>
      <c r="C696" t="s">
        <v>1313</v>
      </c>
      <c r="D696" t="s">
        <v>49</v>
      </c>
      <c r="E696">
        <v>88</v>
      </c>
      <c r="F696" t="s">
        <v>22</v>
      </c>
      <c r="G696" t="s">
        <v>2276</v>
      </c>
      <c r="H696" t="s">
        <v>1314</v>
      </c>
    </row>
    <row r="697" spans="1:9" hidden="1" x14ac:dyDescent="0.35">
      <c r="A697" t="s">
        <v>1311</v>
      </c>
      <c r="B697">
        <v>2079000</v>
      </c>
      <c r="C697" t="s">
        <v>1313</v>
      </c>
      <c r="D697" t="s">
        <v>49</v>
      </c>
      <c r="E697">
        <v>88</v>
      </c>
      <c r="F697" t="s">
        <v>23</v>
      </c>
      <c r="G697" t="s">
        <v>2326</v>
      </c>
      <c r="H697" t="s">
        <v>1315</v>
      </c>
    </row>
    <row r="698" spans="1:9" hidden="1" x14ac:dyDescent="0.35">
      <c r="A698" t="s">
        <v>1311</v>
      </c>
      <c r="B698">
        <v>2079000</v>
      </c>
      <c r="C698" t="s">
        <v>1313</v>
      </c>
      <c r="D698" t="s">
        <v>49</v>
      </c>
      <c r="E698">
        <v>88</v>
      </c>
      <c r="F698" t="s">
        <v>24</v>
      </c>
      <c r="G698" t="s">
        <v>2327</v>
      </c>
      <c r="H698" t="s">
        <v>1316</v>
      </c>
    </row>
    <row r="699" spans="1:9" hidden="1" x14ac:dyDescent="0.35">
      <c r="A699" t="s">
        <v>1311</v>
      </c>
      <c r="B699">
        <v>2079000</v>
      </c>
      <c r="C699" t="s">
        <v>1313</v>
      </c>
      <c r="D699" t="s">
        <v>49</v>
      </c>
      <c r="E699">
        <v>88</v>
      </c>
      <c r="F699" t="s">
        <v>25</v>
      </c>
      <c r="G699" t="s">
        <v>2278</v>
      </c>
      <c r="H699" t="s">
        <v>1317</v>
      </c>
    </row>
    <row r="700" spans="1:9" x14ac:dyDescent="0.35">
      <c r="A700" t="s">
        <v>1311</v>
      </c>
      <c r="B700">
        <v>2079000</v>
      </c>
      <c r="C700" t="s">
        <v>1313</v>
      </c>
      <c r="D700" t="s">
        <v>49</v>
      </c>
      <c r="E700">
        <v>88</v>
      </c>
      <c r="F700" t="s">
        <v>27</v>
      </c>
      <c r="G700" t="s">
        <v>2328</v>
      </c>
      <c r="H700" t="s">
        <v>1318</v>
      </c>
      <c r="I700" t="s">
        <v>2325</v>
      </c>
    </row>
    <row r="701" spans="1:9" hidden="1" x14ac:dyDescent="0.35">
      <c r="A701" t="s">
        <v>1311</v>
      </c>
      <c r="B701">
        <v>2079000</v>
      </c>
      <c r="C701" t="s">
        <v>1313</v>
      </c>
      <c r="D701" t="s">
        <v>49</v>
      </c>
      <c r="E701">
        <v>88</v>
      </c>
      <c r="F701" t="s">
        <v>28</v>
      </c>
      <c r="G701" t="s">
        <v>2275</v>
      </c>
      <c r="H701" t="s">
        <v>1319</v>
      </c>
    </row>
    <row r="702" spans="1:9" hidden="1" x14ac:dyDescent="0.35">
      <c r="A702" t="s">
        <v>1311</v>
      </c>
      <c r="B702">
        <v>2079000</v>
      </c>
      <c r="C702" t="s">
        <v>1313</v>
      </c>
      <c r="D702" t="s">
        <v>49</v>
      </c>
      <c r="E702">
        <v>88</v>
      </c>
      <c r="F702" t="s">
        <v>30</v>
      </c>
      <c r="G702" t="s">
        <v>2329</v>
      </c>
      <c r="H702" t="s">
        <v>1320</v>
      </c>
    </row>
  </sheetData>
  <autoFilter ref="A1:I702" xr:uid="{F62C9C5F-BE9D-4471-BCDB-89921083E16F}">
    <filterColumn colId="8">
      <customFilters>
        <customFilter operator="notEqual" val=" "/>
      </customFilters>
    </filterColumn>
  </autoFilter>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B2D58-250A-4DC6-B2DD-9584319EDD83}">
  <dimension ref="B2:J28"/>
  <sheetViews>
    <sheetView topLeftCell="A12" workbookViewId="0">
      <selection activeCell="F3" sqref="F3"/>
    </sheetView>
  </sheetViews>
  <sheetFormatPr defaultRowHeight="14.5" x14ac:dyDescent="0.35"/>
  <cols>
    <col min="3" max="3" width="9.1796875" bestFit="1" customWidth="1"/>
    <col min="7" max="7" width="32.1796875" customWidth="1"/>
    <col min="9" max="9" width="8" customWidth="1"/>
  </cols>
  <sheetData>
    <row r="2" spans="2:10" x14ac:dyDescent="0.35">
      <c r="C2" t="s">
        <v>33</v>
      </c>
      <c r="D2" t="s">
        <v>34</v>
      </c>
      <c r="E2" t="s">
        <v>35</v>
      </c>
      <c r="F2" t="s">
        <v>2341</v>
      </c>
    </row>
    <row r="3" spans="2:10" x14ac:dyDescent="0.35">
      <c r="B3" t="s">
        <v>49</v>
      </c>
      <c r="C3">
        <f>COUNTIFS('Source Data'!AH:AH,"&gt;0",'Source Data'!$D:$D,$B3)</f>
        <v>62</v>
      </c>
      <c r="D3">
        <f>COUNTIFS('Source Data'!AI:AI,"&gt;0",'Source Data'!$D:$D,$B3)</f>
        <v>59</v>
      </c>
      <c r="E3">
        <f>COUNTIFS('Source Data'!AJ:AJ,"&gt;0",'Source Data'!$D:$D,$B3)</f>
        <v>62</v>
      </c>
      <c r="F3">
        <f>COUNTIFS('Source Data'!BC:BC,"&gt;0",'Source Data'!$D:$D,$B3)</f>
        <v>71</v>
      </c>
    </row>
    <row r="4" spans="2:10" x14ac:dyDescent="0.35">
      <c r="B4" t="s">
        <v>85</v>
      </c>
      <c r="C4">
        <f>COUNTIFS('Source Data'!AH:AH,"&gt;0",'Source Data'!$D:$D,$B4)</f>
        <v>7</v>
      </c>
      <c r="D4">
        <f>COUNTIFS('Source Data'!AI:AI,"&gt;0",'Source Data'!$D:$D,$B4)</f>
        <v>10</v>
      </c>
      <c r="E4">
        <f>COUNTIFS('Source Data'!AJ:AJ,"&gt;0",'Source Data'!$D:$D,$B4)</f>
        <v>8</v>
      </c>
      <c r="F4">
        <f>COUNTIFS('Source Data'!BC:BC,"&gt;0",'Source Data'!$D:$D,$B4)</f>
        <v>14</v>
      </c>
    </row>
    <row r="5" spans="2:10" x14ac:dyDescent="0.35">
      <c r="B5" t="s">
        <v>501</v>
      </c>
      <c r="C5">
        <f>COUNTIFS('Source Data'!AH:AH,"&gt;0",'Source Data'!$D:$D,$B5)</f>
        <v>36</v>
      </c>
      <c r="D5">
        <f>COUNTIFS('Source Data'!AI:AI,"&gt;0",'Source Data'!$D:$D,$B5)</f>
        <v>48</v>
      </c>
      <c r="E5">
        <f>COUNTIFS('Source Data'!AJ:AJ,"&gt;0",'Source Data'!$D:$D,$B5)</f>
        <v>50</v>
      </c>
      <c r="F5">
        <f>COUNTIFS('Source Data'!BC:BC,"&gt;0",'Source Data'!$D:$D,$B5)</f>
        <v>66</v>
      </c>
    </row>
    <row r="7" spans="2:10" x14ac:dyDescent="0.35">
      <c r="B7" t="s">
        <v>49</v>
      </c>
      <c r="C7" s="1">
        <f t="shared" ref="C7:E9" si="0">C3/$F3</f>
        <v>0.87323943661971826</v>
      </c>
      <c r="D7" s="1">
        <f t="shared" si="0"/>
        <v>0.83098591549295775</v>
      </c>
      <c r="E7" s="1">
        <f t="shared" si="0"/>
        <v>0.87323943661971826</v>
      </c>
      <c r="F7">
        <f>COUNTIFS('Source Data'!BC:BC,"&gt;0",'Source Data'!$D:$D,$B7)</f>
        <v>71</v>
      </c>
    </row>
    <row r="8" spans="2:10" x14ac:dyDescent="0.35">
      <c r="B8" t="s">
        <v>85</v>
      </c>
      <c r="C8" s="1">
        <f t="shared" si="0"/>
        <v>0.5</v>
      </c>
      <c r="D8" s="1">
        <f t="shared" si="0"/>
        <v>0.7142857142857143</v>
      </c>
      <c r="E8" s="1">
        <f t="shared" si="0"/>
        <v>0.5714285714285714</v>
      </c>
      <c r="F8">
        <f>COUNTIFS('Source Data'!BC:BC,"&gt;0",'Source Data'!$D:$D,$B8)</f>
        <v>14</v>
      </c>
    </row>
    <row r="9" spans="2:10" x14ac:dyDescent="0.35">
      <c r="B9" t="s">
        <v>501</v>
      </c>
      <c r="C9" s="1">
        <f t="shared" si="0"/>
        <v>0.54545454545454541</v>
      </c>
      <c r="D9" s="1">
        <f t="shared" si="0"/>
        <v>0.72727272727272729</v>
      </c>
      <c r="E9" s="1">
        <f t="shared" si="0"/>
        <v>0.75757575757575757</v>
      </c>
      <c r="F9">
        <f>COUNTIFS('Source Data'!BC:BC,"&gt;0",'Source Data'!$D:$D,$B9)</f>
        <v>66</v>
      </c>
    </row>
    <row r="11" spans="2:10" ht="15" thickBot="1" x14ac:dyDescent="0.4">
      <c r="B11" t="s">
        <v>2342</v>
      </c>
      <c r="G11" s="6" t="s">
        <v>2343</v>
      </c>
      <c r="H11" s="7"/>
      <c r="I11" s="7"/>
      <c r="J11" s="7"/>
    </row>
    <row r="12" spans="2:10" ht="43.5" x14ac:dyDescent="0.35">
      <c r="C12" t="s">
        <v>33</v>
      </c>
      <c r="D12" t="s">
        <v>34</v>
      </c>
      <c r="E12" t="s">
        <v>35</v>
      </c>
      <c r="F12" t="s">
        <v>2341</v>
      </c>
      <c r="H12" s="5" t="s">
        <v>2344</v>
      </c>
      <c r="I12" s="5" t="s">
        <v>2296</v>
      </c>
      <c r="J12" s="5" t="s">
        <v>2345</v>
      </c>
    </row>
    <row r="13" spans="2:10" x14ac:dyDescent="0.35">
      <c r="B13" t="s">
        <v>49</v>
      </c>
      <c r="C13" s="1">
        <f>AVERAGEIFS('Source Data'!BD:BD,'Source Data'!$D:$D,history_culture_site!$B13)</f>
        <v>5.8463669037041421E-2</v>
      </c>
      <c r="D13" s="1">
        <f>AVERAGEIFS('Source Data'!BE:BE,'Source Data'!$D:$D,history_culture_site!$B13)</f>
        <v>0.15092009789902172</v>
      </c>
      <c r="E13" s="1">
        <f>AVERAGEIFS('Source Data'!BF:BF,'Source Data'!$D:$D,history_culture_site!$B13)</f>
        <v>0.23107769922453231</v>
      </c>
      <c r="G13" s="8" t="s">
        <v>2346</v>
      </c>
      <c r="H13" s="4">
        <v>0.94</v>
      </c>
      <c r="I13" s="9">
        <v>1632</v>
      </c>
      <c r="J13" s="4">
        <v>0.08</v>
      </c>
    </row>
    <row r="14" spans="2:10" ht="29" x14ac:dyDescent="0.35">
      <c r="B14" t="s">
        <v>85</v>
      </c>
      <c r="C14" s="1">
        <f>AVERAGEIFS('Source Data'!BD:BD,'Source Data'!$D:$D,history_culture_site!$B14)</f>
        <v>0.12450177957660066</v>
      </c>
      <c r="D14" s="1">
        <f>AVERAGEIFS('Source Data'!BE:BE,'Source Data'!$D:$D,history_culture_site!$B14)</f>
        <v>0.26950410491952143</v>
      </c>
      <c r="E14" s="1">
        <f>AVERAGEIFS('Source Data'!BF:BF,'Source Data'!$D:$D,history_culture_site!$B14)</f>
        <v>0.12610386001130064</v>
      </c>
      <c r="G14" s="8" t="s">
        <v>2347</v>
      </c>
      <c r="H14" s="4">
        <v>0.89</v>
      </c>
      <c r="I14" s="9">
        <v>2837</v>
      </c>
      <c r="J14" s="4">
        <v>0.15</v>
      </c>
    </row>
    <row r="15" spans="2:10" ht="29" x14ac:dyDescent="0.35">
      <c r="B15" t="s">
        <v>2348</v>
      </c>
      <c r="G15" s="8" t="s">
        <v>2349</v>
      </c>
      <c r="H15" s="4">
        <v>0.94</v>
      </c>
      <c r="I15" s="9">
        <v>4360</v>
      </c>
      <c r="J15" s="4">
        <v>0.23</v>
      </c>
    </row>
    <row r="17" spans="2:5" x14ac:dyDescent="0.35">
      <c r="B17" t="s">
        <v>2350</v>
      </c>
    </row>
    <row r="18" spans="2:5" x14ac:dyDescent="0.35">
      <c r="C18" t="s">
        <v>33</v>
      </c>
      <c r="D18" t="s">
        <v>34</v>
      </c>
      <c r="E18" t="s">
        <v>35</v>
      </c>
    </row>
    <row r="19" spans="2:5" x14ac:dyDescent="0.35">
      <c r="B19" t="s">
        <v>49</v>
      </c>
      <c r="C19" s="2">
        <f>SUMIFS('Source Data'!AH:AH,'Source Data'!$D:$D,history_culture_site!$B19)</f>
        <v>1632</v>
      </c>
      <c r="D19" s="2">
        <f>SUMIFS('Source Data'!AI:AI,'Source Data'!$D:$D,history_culture_site!$B19)</f>
        <v>2837</v>
      </c>
      <c r="E19" s="2">
        <f>SUMIFS('Source Data'!AJ:AJ,'Source Data'!$D:$D,history_culture_site!$B19)</f>
        <v>4360</v>
      </c>
    </row>
    <row r="20" spans="2:5" x14ac:dyDescent="0.35">
      <c r="B20" t="s">
        <v>85</v>
      </c>
      <c r="C20" s="2">
        <f>SUMIFS('Source Data'!AH:AH,'Source Data'!$D:$D,history_culture_site!$B20)</f>
        <v>21</v>
      </c>
      <c r="D20" s="2">
        <f>SUMIFS('Source Data'!AI:AI,'Source Data'!$D:$D,history_culture_site!$B20)</f>
        <v>51</v>
      </c>
      <c r="E20" s="2">
        <f>SUMIFS('Source Data'!AJ:AJ,'Source Data'!$D:$D,history_culture_site!$B20)</f>
        <v>40</v>
      </c>
    </row>
    <row r="21" spans="2:5" x14ac:dyDescent="0.35">
      <c r="B21" t="s">
        <v>501</v>
      </c>
      <c r="C21" s="2">
        <f>SUMIFS('Source Data'!AH:AH,'Source Data'!$D:$D,history_culture_site!$B21)</f>
        <v>92</v>
      </c>
      <c r="D21" s="2">
        <f>SUMIFS('Source Data'!AI:AI,'Source Data'!$D:$D,history_culture_site!$B21)</f>
        <v>254</v>
      </c>
      <c r="E21" s="2">
        <f>SUMIFS('Source Data'!AJ:AJ,'Source Data'!$D:$D,history_culture_site!$B21)</f>
        <v>300</v>
      </c>
    </row>
    <row r="22" spans="2:5" x14ac:dyDescent="0.35">
      <c r="C22" s="2">
        <f>SUM(C19:C21)</f>
        <v>1745</v>
      </c>
      <c r="D22" s="2">
        <f>SUM(D19:D21)</f>
        <v>3142</v>
      </c>
      <c r="E22" s="2">
        <f>SUM(E19:E21)</f>
        <v>4700</v>
      </c>
    </row>
    <row r="24" spans="2:5" x14ac:dyDescent="0.35">
      <c r="B24" t="s">
        <v>2351</v>
      </c>
    </row>
    <row r="25" spans="2:5" x14ac:dyDescent="0.35">
      <c r="C25" t="s">
        <v>33</v>
      </c>
      <c r="D25" t="s">
        <v>34</v>
      </c>
      <c r="E25" t="s">
        <v>35</v>
      </c>
    </row>
    <row r="26" spans="2:5" x14ac:dyDescent="0.35">
      <c r="B26" t="s">
        <v>49</v>
      </c>
      <c r="C26" s="1">
        <f>C19/SUMIFS('Source Data'!$AP:$AP,'Source Data'!$D:$D,history_culture_site!$B26)</f>
        <v>8.4080370942812982E-2</v>
      </c>
      <c r="D26" s="1">
        <f>D19/SUMIFS('Source Data'!$AP:$AP,'Source Data'!$D:$D,history_culture_site!$B26)</f>
        <v>0.14616177228232868</v>
      </c>
      <c r="E26" s="1">
        <f>E19/SUMIFS('Source Data'!$AP:$AP,'Source Data'!$D:$D,history_culture_site!$B26)</f>
        <v>0.22462648119526019</v>
      </c>
    </row>
    <row r="27" spans="2:5" x14ac:dyDescent="0.35">
      <c r="B27" t="s">
        <v>85</v>
      </c>
      <c r="C27" s="1">
        <f>C20/SUMIFS('Source Data'!$AP:$AP,'Source Data'!$D:$D,history_culture_site!$B27)</f>
        <v>1.1576626240352812E-2</v>
      </c>
      <c r="D27" s="1">
        <f>D20/SUMIFS('Source Data'!$AP:$AP,'Source Data'!$D:$D,history_culture_site!$B27)</f>
        <v>2.8114663726571114E-2</v>
      </c>
      <c r="E27" s="1">
        <f>E20/SUMIFS('Source Data'!$AP:$AP,'Source Data'!$D:$D,history_culture_site!$B27)</f>
        <v>2.2050716648291068E-2</v>
      </c>
    </row>
    <row r="28" spans="2:5" x14ac:dyDescent="0.35">
      <c r="C28" s="2"/>
      <c r="D28" s="2"/>
      <c r="E28" s="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CA12F-496D-4D9F-9050-CC859FCA2DC7}">
  <dimension ref="B1:X80"/>
  <sheetViews>
    <sheetView topLeftCell="A73" workbookViewId="0">
      <selection activeCell="O1" sqref="O1:W1"/>
    </sheetView>
  </sheetViews>
  <sheetFormatPr defaultRowHeight="14.5" x14ac:dyDescent="0.35"/>
  <sheetData>
    <row r="1" spans="2:24" x14ac:dyDescent="0.35">
      <c r="B1" t="s">
        <v>0</v>
      </c>
      <c r="C1" t="s">
        <v>21</v>
      </c>
      <c r="D1" t="s">
        <v>22</v>
      </c>
      <c r="E1" t="s">
        <v>23</v>
      </c>
      <c r="F1" t="s">
        <v>24</v>
      </c>
      <c r="G1" t="s">
        <v>25</v>
      </c>
      <c r="H1" t="s">
        <v>26</v>
      </c>
      <c r="I1" t="s">
        <v>27</v>
      </c>
      <c r="J1" t="s">
        <v>28</v>
      </c>
      <c r="K1" t="s">
        <v>29</v>
      </c>
      <c r="L1" t="s">
        <v>44</v>
      </c>
      <c r="N1" t="s">
        <v>0</v>
      </c>
      <c r="O1" t="s">
        <v>21</v>
      </c>
      <c r="P1" t="s">
        <v>22</v>
      </c>
      <c r="Q1" t="s">
        <v>23</v>
      </c>
      <c r="R1" t="s">
        <v>24</v>
      </c>
      <c r="S1" t="s">
        <v>25</v>
      </c>
      <c r="T1" t="s">
        <v>26</v>
      </c>
      <c r="U1" t="s">
        <v>27</v>
      </c>
      <c r="V1" t="s">
        <v>28</v>
      </c>
      <c r="W1" t="s">
        <v>29</v>
      </c>
      <c r="X1" t="s">
        <v>44</v>
      </c>
    </row>
    <row r="2" spans="2:24" x14ac:dyDescent="0.35">
      <c r="B2" t="s">
        <v>46</v>
      </c>
      <c r="C2">
        <f>COUNTIFS('Source Data'!AS:AS,"&gt;4",'Source Data'!$A:$A,$B2)</f>
        <v>0</v>
      </c>
      <c r="D2">
        <f>COUNTIFS('Source Data'!AT:AT,"&gt;4",'Source Data'!$A:$A,$B2)</f>
        <v>1</v>
      </c>
      <c r="E2">
        <f>COUNTIFS('Source Data'!AU:AU,"&gt;4",'Source Data'!$A:$A,$B2)</f>
        <v>1</v>
      </c>
      <c r="F2">
        <f>COUNTIFS('Source Data'!AV:AV,"&gt;4",'Source Data'!$A:$A,$B2)</f>
        <v>1</v>
      </c>
      <c r="G2">
        <f>COUNTIFS('Source Data'!AW:AW,"&gt;4",'Source Data'!$A:$A,$B2)</f>
        <v>1</v>
      </c>
      <c r="H2">
        <f>COUNTIFS('Source Data'!AX:AX,"&gt;4",'Source Data'!$A:$A,$B2)</f>
        <v>1</v>
      </c>
      <c r="I2">
        <f>COUNTIFS('Source Data'!AY:AY,"&gt;4",'Source Data'!$A:$A,$B2)</f>
        <v>1</v>
      </c>
      <c r="J2">
        <f>COUNTIFS('Source Data'!AZ:AZ,"&gt;4",'Source Data'!$A:$A,$B2)</f>
        <v>1</v>
      </c>
      <c r="K2">
        <f>COUNTIFS('Source Data'!BA:BA,"&gt;4",'Source Data'!$A:$A,$B2)</f>
        <v>0</v>
      </c>
      <c r="L2">
        <f>COUNTIFS('Source Data'!$A:$A,$B2)</f>
        <v>4</v>
      </c>
      <c r="N2" t="s">
        <v>46</v>
      </c>
      <c r="O2">
        <f>COUNTIFS('Most Effective'!$A:$A,$N2,'Most Effective'!$F:$F,O$1,'Most Effective'!$I:$I,"x")</f>
        <v>0</v>
      </c>
      <c r="P2">
        <f>COUNTIFS('Most Effective'!$A:$A,$N2,'Most Effective'!$F:$F,P$1,'Most Effective'!$I:$I,"x")</f>
        <v>1</v>
      </c>
      <c r="Q2">
        <f>COUNTIFS('Most Effective'!$A:$A,$N2,'Most Effective'!$F:$F,Q$1,'Most Effective'!$I:$I,"x")</f>
        <v>0</v>
      </c>
      <c r="R2">
        <f>COUNTIFS('Most Effective'!$A:$A,$N2,'Most Effective'!$F:$F,R$1,'Most Effective'!$I:$I,"x")</f>
        <v>0</v>
      </c>
      <c r="S2">
        <f>COUNTIFS('Most Effective'!$A:$A,$N2,'Most Effective'!$F:$F,S$1,'Most Effective'!$I:$I,"x")</f>
        <v>0</v>
      </c>
      <c r="T2">
        <f>COUNTIFS('Most Effective'!$A:$A,$N2,'Most Effective'!$F:$F,T$1,'Most Effective'!$I:$I,"x")</f>
        <v>0</v>
      </c>
      <c r="U2">
        <f>COUNTIFS('Most Effective'!$A:$A,$N2,'Most Effective'!$F:$F,U$1,'Most Effective'!$I:$I,"x")</f>
        <v>0</v>
      </c>
      <c r="V2">
        <f>COUNTIFS('Most Effective'!$A:$A,$N2,'Most Effective'!$F:$F,V$1,'Most Effective'!$I:$I,"x")</f>
        <v>0</v>
      </c>
      <c r="W2">
        <f>COUNTIFS('Most Effective'!$A:$A,$N2,'Most Effective'!$F:$F,W$1,'Most Effective'!$I:$I,"x")</f>
        <v>0</v>
      </c>
      <c r="X2">
        <f>SUM(O2:W2)</f>
        <v>1</v>
      </c>
    </row>
    <row r="3" spans="2:24" x14ac:dyDescent="0.35">
      <c r="B3" t="s">
        <v>66</v>
      </c>
      <c r="C3">
        <f>COUNTIFS('Source Data'!AS:AS,"&gt;4",'Source Data'!$A:$A,$B3)</f>
        <v>1</v>
      </c>
      <c r="D3">
        <f>COUNTIFS('Source Data'!AT:AT,"&gt;4",'Source Data'!$A:$A,$B3)</f>
        <v>1</v>
      </c>
      <c r="E3">
        <f>COUNTIFS('Source Data'!AU:AU,"&gt;4",'Source Data'!$A:$A,$B3)</f>
        <v>1</v>
      </c>
      <c r="F3">
        <f>COUNTIFS('Source Data'!AV:AV,"&gt;4",'Source Data'!$A:$A,$B3)</f>
        <v>1</v>
      </c>
      <c r="G3">
        <f>COUNTIFS('Source Data'!AW:AW,"&gt;4",'Source Data'!$A:$A,$B3)</f>
        <v>1</v>
      </c>
      <c r="H3">
        <f>COUNTIFS('Source Data'!AX:AX,"&gt;4",'Source Data'!$A:$A,$B3)</f>
        <v>1</v>
      </c>
      <c r="I3">
        <f>COUNTIFS('Source Data'!AY:AY,"&gt;4",'Source Data'!$A:$A,$B3)</f>
        <v>1</v>
      </c>
      <c r="J3">
        <f>COUNTIFS('Source Data'!AZ:AZ,"&gt;4",'Source Data'!$A:$A,$B3)</f>
        <v>1</v>
      </c>
      <c r="K3">
        <f>COUNTIFS('Source Data'!BA:BA,"&gt;4",'Source Data'!$A:$A,$B3)</f>
        <v>0</v>
      </c>
      <c r="L3">
        <f>COUNTIFS('Source Data'!$A:$A,$B3)</f>
        <v>3</v>
      </c>
      <c r="N3" t="s">
        <v>66</v>
      </c>
      <c r="O3">
        <f>COUNTIFS('Most Effective'!$A:$A,$N3,'Most Effective'!$F:$F,O$1,'Most Effective'!$I:$I,"x")</f>
        <v>1</v>
      </c>
      <c r="P3">
        <f>COUNTIFS('Most Effective'!$A:$A,$N3,'Most Effective'!$F:$F,P$1,'Most Effective'!$I:$I,"x")</f>
        <v>0</v>
      </c>
      <c r="Q3">
        <f>COUNTIFS('Most Effective'!$A:$A,$N3,'Most Effective'!$F:$F,Q$1,'Most Effective'!$I:$I,"x")</f>
        <v>0</v>
      </c>
      <c r="R3">
        <f>COUNTIFS('Most Effective'!$A:$A,$N3,'Most Effective'!$F:$F,R$1,'Most Effective'!$I:$I,"x")</f>
        <v>0</v>
      </c>
      <c r="S3">
        <f>COUNTIFS('Most Effective'!$A:$A,$N3,'Most Effective'!$F:$F,S$1,'Most Effective'!$I:$I,"x")</f>
        <v>0</v>
      </c>
      <c r="T3">
        <f>COUNTIFS('Most Effective'!$A:$A,$N3,'Most Effective'!$F:$F,T$1,'Most Effective'!$I:$I,"x")</f>
        <v>0</v>
      </c>
      <c r="U3">
        <f>COUNTIFS('Most Effective'!$A:$A,$N3,'Most Effective'!$F:$F,U$1,'Most Effective'!$I:$I,"x")</f>
        <v>0</v>
      </c>
      <c r="V3">
        <f>COUNTIFS('Most Effective'!$A:$A,$N3,'Most Effective'!$F:$F,V$1,'Most Effective'!$I:$I,"x")</f>
        <v>0</v>
      </c>
      <c r="W3">
        <f>COUNTIFS('Most Effective'!$A:$A,$N3,'Most Effective'!$F:$F,W$1,'Most Effective'!$I:$I,"x")</f>
        <v>0</v>
      </c>
      <c r="X3">
        <f t="shared" ref="X3:X66" si="0">SUM(O3:W3)</f>
        <v>1</v>
      </c>
    </row>
    <row r="4" spans="2:24" x14ac:dyDescent="0.35">
      <c r="B4" t="s">
        <v>91</v>
      </c>
      <c r="C4">
        <f>COUNTIFS('Source Data'!AS:AS,"&gt;4",'Source Data'!$A:$A,$B4)</f>
        <v>3</v>
      </c>
      <c r="D4">
        <f>COUNTIFS('Source Data'!AT:AT,"&gt;4",'Source Data'!$A:$A,$B4)</f>
        <v>4</v>
      </c>
      <c r="E4">
        <f>COUNTIFS('Source Data'!AU:AU,"&gt;4",'Source Data'!$A:$A,$B4)</f>
        <v>5</v>
      </c>
      <c r="F4">
        <f>COUNTIFS('Source Data'!AV:AV,"&gt;4",'Source Data'!$A:$A,$B4)</f>
        <v>4</v>
      </c>
      <c r="G4">
        <f>COUNTIFS('Source Data'!AW:AW,"&gt;4",'Source Data'!$A:$A,$B4)</f>
        <v>4</v>
      </c>
      <c r="H4">
        <f>COUNTIFS('Source Data'!AX:AX,"&gt;4",'Source Data'!$A:$A,$B4)</f>
        <v>2</v>
      </c>
      <c r="I4">
        <f>COUNTIFS('Source Data'!AY:AY,"&gt;4",'Source Data'!$A:$A,$B4)</f>
        <v>5</v>
      </c>
      <c r="J4">
        <f>COUNTIFS('Source Data'!AZ:AZ,"&gt;4",'Source Data'!$A:$A,$B4)</f>
        <v>4</v>
      </c>
      <c r="K4">
        <f>COUNTIFS('Source Data'!BA:BA,"&gt;4",'Source Data'!$A:$A,$B4)</f>
        <v>2</v>
      </c>
      <c r="L4">
        <f>COUNTIFS('Source Data'!$A:$A,$B4)</f>
        <v>25</v>
      </c>
      <c r="N4" t="s">
        <v>91</v>
      </c>
      <c r="O4">
        <f>COUNTIFS('Most Effective'!$A:$A,$N4,'Most Effective'!$F:$F,O$1,'Most Effective'!$I:$I,"x")</f>
        <v>1</v>
      </c>
      <c r="P4">
        <f>COUNTIFS('Most Effective'!$A:$A,$N4,'Most Effective'!$F:$F,P$1,'Most Effective'!$I:$I,"x")</f>
        <v>1</v>
      </c>
      <c r="Q4">
        <f>COUNTIFS('Most Effective'!$A:$A,$N4,'Most Effective'!$F:$F,Q$1,'Most Effective'!$I:$I,"x")</f>
        <v>1</v>
      </c>
      <c r="R4">
        <f>COUNTIFS('Most Effective'!$A:$A,$N4,'Most Effective'!$F:$F,R$1,'Most Effective'!$I:$I,"x")</f>
        <v>0</v>
      </c>
      <c r="S4">
        <f>COUNTIFS('Most Effective'!$A:$A,$N4,'Most Effective'!$F:$F,S$1,'Most Effective'!$I:$I,"x")</f>
        <v>1</v>
      </c>
      <c r="T4">
        <f>COUNTIFS('Most Effective'!$A:$A,$N4,'Most Effective'!$F:$F,T$1,'Most Effective'!$I:$I,"x")</f>
        <v>0</v>
      </c>
      <c r="U4">
        <f>COUNTIFS('Most Effective'!$A:$A,$N4,'Most Effective'!$F:$F,U$1,'Most Effective'!$I:$I,"x")</f>
        <v>1</v>
      </c>
      <c r="V4">
        <f>COUNTIFS('Most Effective'!$A:$A,$N4,'Most Effective'!$F:$F,V$1,'Most Effective'!$I:$I,"x")</f>
        <v>0</v>
      </c>
      <c r="W4">
        <f>COUNTIFS('Most Effective'!$A:$A,$N4,'Most Effective'!$F:$F,W$1,'Most Effective'!$I:$I,"x")</f>
        <v>1</v>
      </c>
      <c r="X4">
        <f t="shared" si="0"/>
        <v>6</v>
      </c>
    </row>
    <row r="5" spans="2:24" x14ac:dyDescent="0.35">
      <c r="B5" t="s">
        <v>87</v>
      </c>
      <c r="C5">
        <f>COUNTIFS('Source Data'!AS:AS,"&gt;4",'Source Data'!$A:$A,$B5)</f>
        <v>1</v>
      </c>
      <c r="D5">
        <f>COUNTIFS('Source Data'!AT:AT,"&gt;4",'Source Data'!$A:$A,$B5)</f>
        <v>2</v>
      </c>
      <c r="E5">
        <f>COUNTIFS('Source Data'!AU:AU,"&gt;4",'Source Data'!$A:$A,$B5)</f>
        <v>2</v>
      </c>
      <c r="F5">
        <f>COUNTIFS('Source Data'!AV:AV,"&gt;4",'Source Data'!$A:$A,$B5)</f>
        <v>1</v>
      </c>
      <c r="G5">
        <f>COUNTIFS('Source Data'!AW:AW,"&gt;4",'Source Data'!$A:$A,$B5)</f>
        <v>1</v>
      </c>
      <c r="H5">
        <f>COUNTIFS('Source Data'!AX:AX,"&gt;4",'Source Data'!$A:$A,$B5)</f>
        <v>1</v>
      </c>
      <c r="I5">
        <f>COUNTIFS('Source Data'!AY:AY,"&gt;4",'Source Data'!$A:$A,$B5)</f>
        <v>1</v>
      </c>
      <c r="J5">
        <f>COUNTIFS('Source Data'!AZ:AZ,"&gt;4",'Source Data'!$A:$A,$B5)</f>
        <v>1</v>
      </c>
      <c r="K5">
        <f>COUNTIFS('Source Data'!BA:BA,"&gt;4",'Source Data'!$A:$A,$B5)</f>
        <v>0</v>
      </c>
      <c r="L5">
        <f>COUNTIFS('Source Data'!$A:$A,$B5)</f>
        <v>14</v>
      </c>
      <c r="N5" t="s">
        <v>87</v>
      </c>
      <c r="O5">
        <f>COUNTIFS('Most Effective'!$A:$A,$N5,'Most Effective'!$F:$F,O$1,'Most Effective'!$I:$I,"x")</f>
        <v>0</v>
      </c>
      <c r="P5">
        <f>COUNTIFS('Most Effective'!$A:$A,$N5,'Most Effective'!$F:$F,P$1,'Most Effective'!$I:$I,"x")</f>
        <v>0</v>
      </c>
      <c r="Q5">
        <f>COUNTIFS('Most Effective'!$A:$A,$N5,'Most Effective'!$F:$F,Q$1,'Most Effective'!$I:$I,"x")</f>
        <v>0</v>
      </c>
      <c r="R5">
        <f>COUNTIFS('Most Effective'!$A:$A,$N5,'Most Effective'!$F:$F,R$1,'Most Effective'!$I:$I,"x")</f>
        <v>0</v>
      </c>
      <c r="S5">
        <f>COUNTIFS('Most Effective'!$A:$A,$N5,'Most Effective'!$F:$F,S$1,'Most Effective'!$I:$I,"x")</f>
        <v>0</v>
      </c>
      <c r="T5">
        <f>COUNTIFS('Most Effective'!$A:$A,$N5,'Most Effective'!$F:$F,T$1,'Most Effective'!$I:$I,"x")</f>
        <v>0</v>
      </c>
      <c r="U5">
        <f>COUNTIFS('Most Effective'!$A:$A,$N5,'Most Effective'!$F:$F,U$1,'Most Effective'!$I:$I,"x")</f>
        <v>0</v>
      </c>
      <c r="V5">
        <f>COUNTIFS('Most Effective'!$A:$A,$N5,'Most Effective'!$F:$F,V$1,'Most Effective'!$I:$I,"x")</f>
        <v>0</v>
      </c>
      <c r="W5">
        <f>COUNTIFS('Most Effective'!$A:$A,$N5,'Most Effective'!$F:$F,W$1,'Most Effective'!$I:$I,"x")</f>
        <v>0</v>
      </c>
      <c r="X5">
        <f t="shared" si="0"/>
        <v>0</v>
      </c>
    </row>
    <row r="6" spans="2:24" x14ac:dyDescent="0.35">
      <c r="B6" t="s">
        <v>123</v>
      </c>
      <c r="C6">
        <f>COUNTIFS('Source Data'!AS:AS,"&gt;4",'Source Data'!$A:$A,$B6)</f>
        <v>0</v>
      </c>
      <c r="D6">
        <f>COUNTIFS('Source Data'!AT:AT,"&gt;4",'Source Data'!$A:$A,$B6)</f>
        <v>1</v>
      </c>
      <c r="E6">
        <f>COUNTIFS('Source Data'!AU:AU,"&gt;4",'Source Data'!$A:$A,$B6)</f>
        <v>1</v>
      </c>
      <c r="F6">
        <f>COUNTIFS('Source Data'!AV:AV,"&gt;4",'Source Data'!$A:$A,$B6)</f>
        <v>1</v>
      </c>
      <c r="G6">
        <f>COUNTIFS('Source Data'!AW:AW,"&gt;4",'Source Data'!$A:$A,$B6)</f>
        <v>1</v>
      </c>
      <c r="H6">
        <f>COUNTIFS('Source Data'!AX:AX,"&gt;4",'Source Data'!$A:$A,$B6)</f>
        <v>1</v>
      </c>
      <c r="I6">
        <f>COUNTIFS('Source Data'!AY:AY,"&gt;4",'Source Data'!$A:$A,$B6)</f>
        <v>0</v>
      </c>
      <c r="J6">
        <f>COUNTIFS('Source Data'!AZ:AZ,"&gt;4",'Source Data'!$A:$A,$B6)</f>
        <v>1</v>
      </c>
      <c r="K6">
        <f>COUNTIFS('Source Data'!BA:BA,"&gt;4",'Source Data'!$A:$A,$B6)</f>
        <v>0</v>
      </c>
      <c r="L6">
        <f>COUNTIFS('Source Data'!$A:$A,$B6)</f>
        <v>1</v>
      </c>
      <c r="N6" t="s">
        <v>123</v>
      </c>
      <c r="O6">
        <f>COUNTIFS('Most Effective'!$A:$A,$N6,'Most Effective'!$F:$F,O$1,'Most Effective'!$I:$I,"x")</f>
        <v>0</v>
      </c>
      <c r="P6">
        <f>COUNTIFS('Most Effective'!$A:$A,$N6,'Most Effective'!$F:$F,P$1,'Most Effective'!$I:$I,"x")</f>
        <v>1</v>
      </c>
      <c r="Q6">
        <f>COUNTIFS('Most Effective'!$A:$A,$N6,'Most Effective'!$F:$F,Q$1,'Most Effective'!$I:$I,"x")</f>
        <v>0</v>
      </c>
      <c r="R6">
        <f>COUNTIFS('Most Effective'!$A:$A,$N6,'Most Effective'!$F:$F,R$1,'Most Effective'!$I:$I,"x")</f>
        <v>0</v>
      </c>
      <c r="S6">
        <f>COUNTIFS('Most Effective'!$A:$A,$N6,'Most Effective'!$F:$F,S$1,'Most Effective'!$I:$I,"x")</f>
        <v>0</v>
      </c>
      <c r="T6">
        <f>COUNTIFS('Most Effective'!$A:$A,$N6,'Most Effective'!$F:$F,T$1,'Most Effective'!$I:$I,"x")</f>
        <v>0</v>
      </c>
      <c r="U6">
        <f>COUNTIFS('Most Effective'!$A:$A,$N6,'Most Effective'!$F:$F,U$1,'Most Effective'!$I:$I,"x")</f>
        <v>0</v>
      </c>
      <c r="V6">
        <f>COUNTIFS('Most Effective'!$A:$A,$N6,'Most Effective'!$F:$F,V$1,'Most Effective'!$I:$I,"x")</f>
        <v>0</v>
      </c>
      <c r="W6">
        <f>COUNTIFS('Most Effective'!$A:$A,$N6,'Most Effective'!$F:$F,W$1,'Most Effective'!$I:$I,"x")</f>
        <v>0</v>
      </c>
      <c r="X6">
        <f t="shared" si="0"/>
        <v>1</v>
      </c>
    </row>
    <row r="7" spans="2:24" x14ac:dyDescent="0.35">
      <c r="B7" t="s">
        <v>138</v>
      </c>
      <c r="C7">
        <f>COUNTIFS('Source Data'!AS:AS,"&gt;4",'Source Data'!$A:$A,$B7)</f>
        <v>1</v>
      </c>
      <c r="D7">
        <f>COUNTIFS('Source Data'!AT:AT,"&gt;4",'Source Data'!$A:$A,$B7)</f>
        <v>1</v>
      </c>
      <c r="E7">
        <f>COUNTIFS('Source Data'!AU:AU,"&gt;4",'Source Data'!$A:$A,$B7)</f>
        <v>1</v>
      </c>
      <c r="F7">
        <f>COUNTIFS('Source Data'!AV:AV,"&gt;4",'Source Data'!$A:$A,$B7)</f>
        <v>1</v>
      </c>
      <c r="G7">
        <f>COUNTIFS('Source Data'!AW:AW,"&gt;4",'Source Data'!$A:$A,$B7)</f>
        <v>1</v>
      </c>
      <c r="H7">
        <f>COUNTIFS('Source Data'!AX:AX,"&gt;4",'Source Data'!$A:$A,$B7)</f>
        <v>1</v>
      </c>
      <c r="I7">
        <f>COUNTIFS('Source Data'!AY:AY,"&gt;4",'Source Data'!$A:$A,$B7)</f>
        <v>1</v>
      </c>
      <c r="J7">
        <f>COUNTIFS('Source Data'!AZ:AZ,"&gt;4",'Source Data'!$A:$A,$B7)</f>
        <v>1</v>
      </c>
      <c r="K7">
        <f>COUNTIFS('Source Data'!BA:BA,"&gt;4",'Source Data'!$A:$A,$B7)</f>
        <v>0</v>
      </c>
      <c r="L7">
        <f>COUNTIFS('Source Data'!$A:$A,$B7)</f>
        <v>5</v>
      </c>
      <c r="N7" t="s">
        <v>138</v>
      </c>
      <c r="O7">
        <f>COUNTIFS('Most Effective'!$A:$A,$N7,'Most Effective'!$F:$F,O$1,'Most Effective'!$I:$I,"x")</f>
        <v>0</v>
      </c>
      <c r="P7">
        <f>COUNTIFS('Most Effective'!$A:$A,$N7,'Most Effective'!$F:$F,P$1,'Most Effective'!$I:$I,"x")</f>
        <v>1</v>
      </c>
      <c r="Q7">
        <f>COUNTIFS('Most Effective'!$A:$A,$N7,'Most Effective'!$F:$F,Q$1,'Most Effective'!$I:$I,"x")</f>
        <v>0</v>
      </c>
      <c r="R7">
        <f>COUNTIFS('Most Effective'!$A:$A,$N7,'Most Effective'!$F:$F,R$1,'Most Effective'!$I:$I,"x")</f>
        <v>0</v>
      </c>
      <c r="S7">
        <f>COUNTIFS('Most Effective'!$A:$A,$N7,'Most Effective'!$F:$F,S$1,'Most Effective'!$I:$I,"x")</f>
        <v>0</v>
      </c>
      <c r="T7">
        <f>COUNTIFS('Most Effective'!$A:$A,$N7,'Most Effective'!$F:$F,T$1,'Most Effective'!$I:$I,"x")</f>
        <v>0</v>
      </c>
      <c r="U7">
        <f>COUNTIFS('Most Effective'!$A:$A,$N7,'Most Effective'!$F:$F,U$1,'Most Effective'!$I:$I,"x")</f>
        <v>0</v>
      </c>
      <c r="V7">
        <f>COUNTIFS('Most Effective'!$A:$A,$N7,'Most Effective'!$F:$F,V$1,'Most Effective'!$I:$I,"x")</f>
        <v>0</v>
      </c>
      <c r="W7">
        <f>COUNTIFS('Most Effective'!$A:$A,$N7,'Most Effective'!$F:$F,W$1,'Most Effective'!$I:$I,"x")</f>
        <v>0</v>
      </c>
      <c r="X7">
        <f t="shared" si="0"/>
        <v>1</v>
      </c>
    </row>
    <row r="8" spans="2:24" x14ac:dyDescent="0.35">
      <c r="B8" t="s">
        <v>154</v>
      </c>
      <c r="C8">
        <f>COUNTIFS('Source Data'!AS:AS,"&gt;4",'Source Data'!$A:$A,$B8)</f>
        <v>0</v>
      </c>
      <c r="D8">
        <f>COUNTIFS('Source Data'!AT:AT,"&gt;4",'Source Data'!$A:$A,$B8)</f>
        <v>0</v>
      </c>
      <c r="E8">
        <f>COUNTIFS('Source Data'!AU:AU,"&gt;4",'Source Data'!$A:$A,$B8)</f>
        <v>1</v>
      </c>
      <c r="F8">
        <f>COUNTIFS('Source Data'!AV:AV,"&gt;4",'Source Data'!$A:$A,$B8)</f>
        <v>1</v>
      </c>
      <c r="G8">
        <f>COUNTIFS('Source Data'!AW:AW,"&gt;4",'Source Data'!$A:$A,$B8)</f>
        <v>1</v>
      </c>
      <c r="H8">
        <f>COUNTIFS('Source Data'!AX:AX,"&gt;4",'Source Data'!$A:$A,$B8)</f>
        <v>0</v>
      </c>
      <c r="I8">
        <f>COUNTIFS('Source Data'!AY:AY,"&gt;4",'Source Data'!$A:$A,$B8)</f>
        <v>1</v>
      </c>
      <c r="J8">
        <f>COUNTIFS('Source Data'!AZ:AZ,"&gt;4",'Source Data'!$A:$A,$B8)</f>
        <v>2</v>
      </c>
      <c r="K8">
        <f>COUNTIFS('Source Data'!BA:BA,"&gt;4",'Source Data'!$A:$A,$B8)</f>
        <v>1</v>
      </c>
      <c r="L8">
        <f>COUNTIFS('Source Data'!$A:$A,$B8)</f>
        <v>5</v>
      </c>
      <c r="N8" t="s">
        <v>154</v>
      </c>
      <c r="O8">
        <f>COUNTIFS('Most Effective'!$A:$A,$N8,'Most Effective'!$F:$F,O$1,'Most Effective'!$I:$I,"x")</f>
        <v>0</v>
      </c>
      <c r="P8">
        <f>COUNTIFS('Most Effective'!$A:$A,$N8,'Most Effective'!$F:$F,P$1,'Most Effective'!$I:$I,"x")</f>
        <v>0</v>
      </c>
      <c r="Q8">
        <f>COUNTIFS('Most Effective'!$A:$A,$N8,'Most Effective'!$F:$F,Q$1,'Most Effective'!$I:$I,"x")</f>
        <v>0</v>
      </c>
      <c r="R8">
        <f>COUNTIFS('Most Effective'!$A:$A,$N8,'Most Effective'!$F:$F,R$1,'Most Effective'!$I:$I,"x")</f>
        <v>0</v>
      </c>
      <c r="S8">
        <f>COUNTIFS('Most Effective'!$A:$A,$N8,'Most Effective'!$F:$F,S$1,'Most Effective'!$I:$I,"x")</f>
        <v>0</v>
      </c>
      <c r="T8">
        <f>COUNTIFS('Most Effective'!$A:$A,$N8,'Most Effective'!$F:$F,T$1,'Most Effective'!$I:$I,"x")</f>
        <v>0</v>
      </c>
      <c r="U8">
        <f>COUNTIFS('Most Effective'!$A:$A,$N8,'Most Effective'!$F:$F,U$1,'Most Effective'!$I:$I,"x")</f>
        <v>0</v>
      </c>
      <c r="V8">
        <f>COUNTIFS('Most Effective'!$A:$A,$N8,'Most Effective'!$F:$F,V$1,'Most Effective'!$I:$I,"x")</f>
        <v>0</v>
      </c>
      <c r="W8">
        <f>COUNTIFS('Most Effective'!$A:$A,$N8,'Most Effective'!$F:$F,W$1,'Most Effective'!$I:$I,"x")</f>
        <v>1</v>
      </c>
      <c r="X8">
        <f t="shared" si="0"/>
        <v>1</v>
      </c>
    </row>
    <row r="9" spans="2:24" x14ac:dyDescent="0.35">
      <c r="B9" t="s">
        <v>164</v>
      </c>
      <c r="C9">
        <f>COUNTIFS('Source Data'!AS:AS,"&gt;4",'Source Data'!$A:$A,$B9)</f>
        <v>5</v>
      </c>
      <c r="D9">
        <f>COUNTIFS('Source Data'!AT:AT,"&gt;4",'Source Data'!$A:$A,$B9)</f>
        <v>6</v>
      </c>
      <c r="E9">
        <f>COUNTIFS('Source Data'!AU:AU,"&gt;4",'Source Data'!$A:$A,$B9)</f>
        <v>5</v>
      </c>
      <c r="F9">
        <f>COUNTIFS('Source Data'!AV:AV,"&gt;4",'Source Data'!$A:$A,$B9)</f>
        <v>6</v>
      </c>
      <c r="G9">
        <f>COUNTIFS('Source Data'!AW:AW,"&gt;4",'Source Data'!$A:$A,$B9)</f>
        <v>7</v>
      </c>
      <c r="H9">
        <f>COUNTIFS('Source Data'!AX:AX,"&gt;4",'Source Data'!$A:$A,$B9)</f>
        <v>2</v>
      </c>
      <c r="I9">
        <f>COUNTIFS('Source Data'!AY:AY,"&gt;4",'Source Data'!$A:$A,$B9)</f>
        <v>7</v>
      </c>
      <c r="J9">
        <f>COUNTIFS('Source Data'!AZ:AZ,"&gt;4",'Source Data'!$A:$A,$B9)</f>
        <v>2</v>
      </c>
      <c r="K9">
        <f>COUNTIFS('Source Data'!BA:BA,"&gt;4",'Source Data'!$A:$A,$B9)</f>
        <v>0</v>
      </c>
      <c r="L9">
        <f>COUNTIFS('Source Data'!$A:$A,$B9)</f>
        <v>47</v>
      </c>
      <c r="N9" t="s">
        <v>164</v>
      </c>
      <c r="O9">
        <f>COUNTIFS('Most Effective'!$A:$A,$N9,'Most Effective'!$F:$F,O$1,'Most Effective'!$I:$I,"x")</f>
        <v>2</v>
      </c>
      <c r="P9">
        <f>COUNTIFS('Most Effective'!$A:$A,$N9,'Most Effective'!$F:$F,P$1,'Most Effective'!$I:$I,"x")</f>
        <v>3</v>
      </c>
      <c r="Q9">
        <f>COUNTIFS('Most Effective'!$A:$A,$N9,'Most Effective'!$F:$F,Q$1,'Most Effective'!$I:$I,"x")</f>
        <v>1</v>
      </c>
      <c r="R9">
        <f>COUNTIFS('Most Effective'!$A:$A,$N9,'Most Effective'!$F:$F,R$1,'Most Effective'!$I:$I,"x")</f>
        <v>0</v>
      </c>
      <c r="S9">
        <f>COUNTIFS('Most Effective'!$A:$A,$N9,'Most Effective'!$F:$F,S$1,'Most Effective'!$I:$I,"x")</f>
        <v>2</v>
      </c>
      <c r="T9">
        <f>COUNTIFS('Most Effective'!$A:$A,$N9,'Most Effective'!$F:$F,T$1,'Most Effective'!$I:$I,"x")</f>
        <v>0</v>
      </c>
      <c r="U9">
        <f>COUNTIFS('Most Effective'!$A:$A,$N9,'Most Effective'!$F:$F,U$1,'Most Effective'!$I:$I,"x")</f>
        <v>2</v>
      </c>
      <c r="V9">
        <f>COUNTIFS('Most Effective'!$A:$A,$N9,'Most Effective'!$F:$F,V$1,'Most Effective'!$I:$I,"x")</f>
        <v>0</v>
      </c>
      <c r="W9">
        <f>COUNTIFS('Most Effective'!$A:$A,$N9,'Most Effective'!$F:$F,W$1,'Most Effective'!$I:$I,"x")</f>
        <v>0</v>
      </c>
      <c r="X9">
        <f t="shared" si="0"/>
        <v>10</v>
      </c>
    </row>
    <row r="10" spans="2:24" x14ac:dyDescent="0.35">
      <c r="B10" t="s">
        <v>184</v>
      </c>
      <c r="C10">
        <f>COUNTIFS('Source Data'!AS:AS,"&gt;4",'Source Data'!$A:$A,$B10)</f>
        <v>0</v>
      </c>
      <c r="D10">
        <f>COUNTIFS('Source Data'!AT:AT,"&gt;4",'Source Data'!$A:$A,$B10)</f>
        <v>1</v>
      </c>
      <c r="E10">
        <f>COUNTIFS('Source Data'!AU:AU,"&gt;4",'Source Data'!$A:$A,$B10)</f>
        <v>1</v>
      </c>
      <c r="F10">
        <f>COUNTIFS('Source Data'!AV:AV,"&gt;4",'Source Data'!$A:$A,$B10)</f>
        <v>1</v>
      </c>
      <c r="G10">
        <f>COUNTIFS('Source Data'!AW:AW,"&gt;4",'Source Data'!$A:$A,$B10)</f>
        <v>2</v>
      </c>
      <c r="H10">
        <f>COUNTIFS('Source Data'!AX:AX,"&gt;4",'Source Data'!$A:$A,$B10)</f>
        <v>1</v>
      </c>
      <c r="I10">
        <f>COUNTIFS('Source Data'!AY:AY,"&gt;4",'Source Data'!$A:$A,$B10)</f>
        <v>1</v>
      </c>
      <c r="J10">
        <f>COUNTIFS('Source Data'!AZ:AZ,"&gt;4",'Source Data'!$A:$A,$B10)</f>
        <v>2</v>
      </c>
      <c r="K10">
        <f>COUNTIFS('Source Data'!BA:BA,"&gt;4",'Source Data'!$A:$A,$B10)</f>
        <v>1</v>
      </c>
      <c r="L10">
        <f>COUNTIFS('Source Data'!$A:$A,$B10)</f>
        <v>10</v>
      </c>
      <c r="N10" t="s">
        <v>184</v>
      </c>
      <c r="O10">
        <f>COUNTIFS('Most Effective'!$A:$A,$N10,'Most Effective'!$F:$F,O$1,'Most Effective'!$I:$I,"x")</f>
        <v>0</v>
      </c>
      <c r="P10">
        <f>COUNTIFS('Most Effective'!$A:$A,$N10,'Most Effective'!$F:$F,P$1,'Most Effective'!$I:$I,"x")</f>
        <v>0</v>
      </c>
      <c r="Q10">
        <f>COUNTIFS('Most Effective'!$A:$A,$N10,'Most Effective'!$F:$F,Q$1,'Most Effective'!$I:$I,"x")</f>
        <v>0</v>
      </c>
      <c r="R10">
        <f>COUNTIFS('Most Effective'!$A:$A,$N10,'Most Effective'!$F:$F,R$1,'Most Effective'!$I:$I,"x")</f>
        <v>0</v>
      </c>
      <c r="S10">
        <f>COUNTIFS('Most Effective'!$A:$A,$N10,'Most Effective'!$F:$F,S$1,'Most Effective'!$I:$I,"x")</f>
        <v>0</v>
      </c>
      <c r="T10">
        <f>COUNTIFS('Most Effective'!$A:$A,$N10,'Most Effective'!$F:$F,T$1,'Most Effective'!$I:$I,"x")</f>
        <v>0</v>
      </c>
      <c r="U10">
        <f>COUNTIFS('Most Effective'!$A:$A,$N10,'Most Effective'!$F:$F,U$1,'Most Effective'!$I:$I,"x")</f>
        <v>0</v>
      </c>
      <c r="V10">
        <f>COUNTIFS('Most Effective'!$A:$A,$N10,'Most Effective'!$F:$F,V$1,'Most Effective'!$I:$I,"x")</f>
        <v>1</v>
      </c>
      <c r="W10">
        <f>COUNTIFS('Most Effective'!$A:$A,$N10,'Most Effective'!$F:$F,W$1,'Most Effective'!$I:$I,"x")</f>
        <v>0</v>
      </c>
      <c r="X10">
        <f t="shared" si="0"/>
        <v>1</v>
      </c>
    </row>
    <row r="11" spans="2:24" x14ac:dyDescent="0.35">
      <c r="B11" t="s">
        <v>193</v>
      </c>
      <c r="C11">
        <f>COUNTIFS('Source Data'!AS:AS,"&gt;4",'Source Data'!$A:$A,$B11)</f>
        <v>1</v>
      </c>
      <c r="D11">
        <f>COUNTIFS('Source Data'!AT:AT,"&gt;4",'Source Data'!$A:$A,$B11)</f>
        <v>1</v>
      </c>
      <c r="E11">
        <f>COUNTIFS('Source Data'!AU:AU,"&gt;4",'Source Data'!$A:$A,$B11)</f>
        <v>1</v>
      </c>
      <c r="F11">
        <f>COUNTIFS('Source Data'!AV:AV,"&gt;4",'Source Data'!$A:$A,$B11)</f>
        <v>1</v>
      </c>
      <c r="G11">
        <f>COUNTIFS('Source Data'!AW:AW,"&gt;4",'Source Data'!$A:$A,$B11)</f>
        <v>1</v>
      </c>
      <c r="H11">
        <f>COUNTIFS('Source Data'!AX:AX,"&gt;4",'Source Data'!$A:$A,$B11)</f>
        <v>0</v>
      </c>
      <c r="I11">
        <f>COUNTIFS('Source Data'!AY:AY,"&gt;4",'Source Data'!$A:$A,$B11)</f>
        <v>1</v>
      </c>
      <c r="J11">
        <f>COUNTIFS('Source Data'!AZ:AZ,"&gt;4",'Source Data'!$A:$A,$B11)</f>
        <v>1</v>
      </c>
      <c r="K11">
        <f>COUNTIFS('Source Data'!BA:BA,"&gt;4",'Source Data'!$A:$A,$B11)</f>
        <v>1</v>
      </c>
      <c r="L11">
        <f>COUNTIFS('Source Data'!$A:$A,$B11)</f>
        <v>19</v>
      </c>
      <c r="N11" t="s">
        <v>193</v>
      </c>
      <c r="O11">
        <f>COUNTIFS('Most Effective'!$A:$A,$N11,'Most Effective'!$F:$F,O$1,'Most Effective'!$I:$I,"x")</f>
        <v>0</v>
      </c>
      <c r="P11">
        <f>COUNTIFS('Most Effective'!$A:$A,$N11,'Most Effective'!$F:$F,P$1,'Most Effective'!$I:$I,"x")</f>
        <v>1</v>
      </c>
      <c r="Q11">
        <f>COUNTIFS('Most Effective'!$A:$A,$N11,'Most Effective'!$F:$F,Q$1,'Most Effective'!$I:$I,"x")</f>
        <v>0</v>
      </c>
      <c r="R11">
        <f>COUNTIFS('Most Effective'!$A:$A,$N11,'Most Effective'!$F:$F,R$1,'Most Effective'!$I:$I,"x")</f>
        <v>0</v>
      </c>
      <c r="S11">
        <f>COUNTIFS('Most Effective'!$A:$A,$N11,'Most Effective'!$F:$F,S$1,'Most Effective'!$I:$I,"x")</f>
        <v>0</v>
      </c>
      <c r="T11">
        <f>COUNTIFS('Most Effective'!$A:$A,$N11,'Most Effective'!$F:$F,T$1,'Most Effective'!$I:$I,"x")</f>
        <v>0</v>
      </c>
      <c r="U11">
        <f>COUNTIFS('Most Effective'!$A:$A,$N11,'Most Effective'!$F:$F,U$1,'Most Effective'!$I:$I,"x")</f>
        <v>0</v>
      </c>
      <c r="V11">
        <f>COUNTIFS('Most Effective'!$A:$A,$N11,'Most Effective'!$F:$F,V$1,'Most Effective'!$I:$I,"x")</f>
        <v>0</v>
      </c>
      <c r="W11">
        <f>COUNTIFS('Most Effective'!$A:$A,$N11,'Most Effective'!$F:$F,W$1,'Most Effective'!$I:$I,"x")</f>
        <v>0</v>
      </c>
      <c r="X11">
        <f t="shared" si="0"/>
        <v>1</v>
      </c>
    </row>
    <row r="12" spans="2:24" x14ac:dyDescent="0.35">
      <c r="B12" t="s">
        <v>211</v>
      </c>
      <c r="C12">
        <f>COUNTIFS('Source Data'!AS:AS,"&gt;4",'Source Data'!$A:$A,$B12)</f>
        <v>1</v>
      </c>
      <c r="D12">
        <f>COUNTIFS('Source Data'!AT:AT,"&gt;4",'Source Data'!$A:$A,$B12)</f>
        <v>1</v>
      </c>
      <c r="E12">
        <f>COUNTIFS('Source Data'!AU:AU,"&gt;4",'Source Data'!$A:$A,$B12)</f>
        <v>4</v>
      </c>
      <c r="F12">
        <f>COUNTIFS('Source Data'!AV:AV,"&gt;4",'Source Data'!$A:$A,$B12)</f>
        <v>2</v>
      </c>
      <c r="G12">
        <f>COUNTIFS('Source Data'!AW:AW,"&gt;4",'Source Data'!$A:$A,$B12)</f>
        <v>4</v>
      </c>
      <c r="H12">
        <f>COUNTIFS('Source Data'!AX:AX,"&gt;4",'Source Data'!$A:$A,$B12)</f>
        <v>0</v>
      </c>
      <c r="I12">
        <f>COUNTIFS('Source Data'!AY:AY,"&gt;4",'Source Data'!$A:$A,$B12)</f>
        <v>2</v>
      </c>
      <c r="J12">
        <f>COUNTIFS('Source Data'!AZ:AZ,"&gt;4",'Source Data'!$A:$A,$B12)</f>
        <v>2</v>
      </c>
      <c r="K12">
        <f>COUNTIFS('Source Data'!BA:BA,"&gt;4",'Source Data'!$A:$A,$B12)</f>
        <v>1</v>
      </c>
      <c r="L12">
        <f>COUNTIFS('Source Data'!$A:$A,$B12)</f>
        <v>19</v>
      </c>
      <c r="N12" t="s">
        <v>211</v>
      </c>
      <c r="O12">
        <f>COUNTIFS('Most Effective'!$A:$A,$N12,'Most Effective'!$F:$F,O$1,'Most Effective'!$I:$I,"x")</f>
        <v>0</v>
      </c>
      <c r="P12">
        <f>COUNTIFS('Most Effective'!$A:$A,$N12,'Most Effective'!$F:$F,P$1,'Most Effective'!$I:$I,"x")</f>
        <v>1</v>
      </c>
      <c r="Q12">
        <f>COUNTIFS('Most Effective'!$A:$A,$N12,'Most Effective'!$F:$F,Q$1,'Most Effective'!$I:$I,"x")</f>
        <v>1</v>
      </c>
      <c r="R12">
        <f>COUNTIFS('Most Effective'!$A:$A,$N12,'Most Effective'!$F:$F,R$1,'Most Effective'!$I:$I,"x")</f>
        <v>1</v>
      </c>
      <c r="S12">
        <f>COUNTIFS('Most Effective'!$A:$A,$N12,'Most Effective'!$F:$F,S$1,'Most Effective'!$I:$I,"x")</f>
        <v>0</v>
      </c>
      <c r="T12">
        <f>COUNTIFS('Most Effective'!$A:$A,$N12,'Most Effective'!$F:$F,T$1,'Most Effective'!$I:$I,"x")</f>
        <v>0</v>
      </c>
      <c r="U12">
        <f>COUNTIFS('Most Effective'!$A:$A,$N12,'Most Effective'!$F:$F,U$1,'Most Effective'!$I:$I,"x")</f>
        <v>1</v>
      </c>
      <c r="V12">
        <f>COUNTIFS('Most Effective'!$A:$A,$N12,'Most Effective'!$F:$F,V$1,'Most Effective'!$I:$I,"x")</f>
        <v>1</v>
      </c>
      <c r="W12">
        <f>COUNTIFS('Most Effective'!$A:$A,$N12,'Most Effective'!$F:$F,W$1,'Most Effective'!$I:$I,"x")</f>
        <v>1</v>
      </c>
      <c r="X12">
        <f t="shared" si="0"/>
        <v>6</v>
      </c>
    </row>
    <row r="13" spans="2:24" x14ac:dyDescent="0.35">
      <c r="B13" t="s">
        <v>225</v>
      </c>
      <c r="C13">
        <f>COUNTIFS('Source Data'!AS:AS,"&gt;4",'Source Data'!$A:$A,$B13)</f>
        <v>0</v>
      </c>
      <c r="D13">
        <f>COUNTIFS('Source Data'!AT:AT,"&gt;4",'Source Data'!$A:$A,$B13)</f>
        <v>2</v>
      </c>
      <c r="E13">
        <f>COUNTIFS('Source Data'!AU:AU,"&gt;4",'Source Data'!$A:$A,$B13)</f>
        <v>2</v>
      </c>
      <c r="F13">
        <f>COUNTIFS('Source Data'!AV:AV,"&gt;4",'Source Data'!$A:$A,$B13)</f>
        <v>2</v>
      </c>
      <c r="G13">
        <f>COUNTIFS('Source Data'!AW:AW,"&gt;4",'Source Data'!$A:$A,$B13)</f>
        <v>2</v>
      </c>
      <c r="H13">
        <f>COUNTIFS('Source Data'!AX:AX,"&gt;4",'Source Data'!$A:$A,$B13)</f>
        <v>1</v>
      </c>
      <c r="I13">
        <f>COUNTIFS('Source Data'!AY:AY,"&gt;4",'Source Data'!$A:$A,$B13)</f>
        <v>2</v>
      </c>
      <c r="J13">
        <f>COUNTIFS('Source Data'!AZ:AZ,"&gt;4",'Source Data'!$A:$A,$B13)</f>
        <v>1</v>
      </c>
      <c r="K13">
        <f>COUNTIFS('Source Data'!BA:BA,"&gt;4",'Source Data'!$A:$A,$B13)</f>
        <v>2</v>
      </c>
      <c r="L13">
        <f>COUNTIFS('Source Data'!$A:$A,$B13)</f>
        <v>7</v>
      </c>
      <c r="N13" t="s">
        <v>225</v>
      </c>
      <c r="O13">
        <f>COUNTIFS('Most Effective'!$A:$A,$N13,'Most Effective'!$F:$F,O$1,'Most Effective'!$I:$I,"x")</f>
        <v>0</v>
      </c>
      <c r="P13">
        <f>COUNTIFS('Most Effective'!$A:$A,$N13,'Most Effective'!$F:$F,P$1,'Most Effective'!$I:$I,"x")</f>
        <v>0</v>
      </c>
      <c r="Q13">
        <f>COUNTIFS('Most Effective'!$A:$A,$N13,'Most Effective'!$F:$F,Q$1,'Most Effective'!$I:$I,"x")</f>
        <v>0</v>
      </c>
      <c r="R13">
        <f>COUNTIFS('Most Effective'!$A:$A,$N13,'Most Effective'!$F:$F,R$1,'Most Effective'!$I:$I,"x")</f>
        <v>1</v>
      </c>
      <c r="S13">
        <f>COUNTIFS('Most Effective'!$A:$A,$N13,'Most Effective'!$F:$F,S$1,'Most Effective'!$I:$I,"x")</f>
        <v>0</v>
      </c>
      <c r="T13">
        <f>COUNTIFS('Most Effective'!$A:$A,$N13,'Most Effective'!$F:$F,T$1,'Most Effective'!$I:$I,"x")</f>
        <v>0</v>
      </c>
      <c r="U13">
        <f>COUNTIFS('Most Effective'!$A:$A,$N13,'Most Effective'!$F:$F,U$1,'Most Effective'!$I:$I,"x")</f>
        <v>0</v>
      </c>
      <c r="V13">
        <f>COUNTIFS('Most Effective'!$A:$A,$N13,'Most Effective'!$F:$F,V$1,'Most Effective'!$I:$I,"x")</f>
        <v>0</v>
      </c>
      <c r="W13">
        <f>COUNTIFS('Most Effective'!$A:$A,$N13,'Most Effective'!$F:$F,W$1,'Most Effective'!$I:$I,"x")</f>
        <v>0</v>
      </c>
      <c r="X13">
        <f t="shared" si="0"/>
        <v>1</v>
      </c>
    </row>
    <row r="14" spans="2:24" x14ac:dyDescent="0.35">
      <c r="B14" t="s">
        <v>240</v>
      </c>
      <c r="C14">
        <f>COUNTIFS('Source Data'!AS:AS,"&gt;4",'Source Data'!$A:$A,$B14)</f>
        <v>1</v>
      </c>
      <c r="D14">
        <f>COUNTIFS('Source Data'!AT:AT,"&gt;4",'Source Data'!$A:$A,$B14)</f>
        <v>1</v>
      </c>
      <c r="E14">
        <f>COUNTIFS('Source Data'!AU:AU,"&gt;4",'Source Data'!$A:$A,$B14)</f>
        <v>3</v>
      </c>
      <c r="F14">
        <f>COUNTIFS('Source Data'!AV:AV,"&gt;4",'Source Data'!$A:$A,$B14)</f>
        <v>1</v>
      </c>
      <c r="G14">
        <f>COUNTIFS('Source Data'!AW:AW,"&gt;4",'Source Data'!$A:$A,$B14)</f>
        <v>2</v>
      </c>
      <c r="H14">
        <f>COUNTIFS('Source Data'!AX:AX,"&gt;4",'Source Data'!$A:$A,$B14)</f>
        <v>0</v>
      </c>
      <c r="I14">
        <f>COUNTIFS('Source Data'!AY:AY,"&gt;4",'Source Data'!$A:$A,$B14)</f>
        <v>2</v>
      </c>
      <c r="J14">
        <f>COUNTIFS('Source Data'!AZ:AZ,"&gt;4",'Source Data'!$A:$A,$B14)</f>
        <v>2</v>
      </c>
      <c r="K14">
        <f>COUNTIFS('Source Data'!BA:BA,"&gt;4",'Source Data'!$A:$A,$B14)</f>
        <v>0</v>
      </c>
      <c r="L14">
        <f>COUNTIFS('Source Data'!$A:$A,$B14)</f>
        <v>8</v>
      </c>
      <c r="N14" t="s">
        <v>240</v>
      </c>
      <c r="O14">
        <f>COUNTIFS('Most Effective'!$A:$A,$N14,'Most Effective'!$F:$F,O$1,'Most Effective'!$I:$I,"x")</f>
        <v>0</v>
      </c>
      <c r="P14">
        <f>COUNTIFS('Most Effective'!$A:$A,$N14,'Most Effective'!$F:$F,P$1,'Most Effective'!$I:$I,"x")</f>
        <v>1</v>
      </c>
      <c r="Q14">
        <f>COUNTIFS('Most Effective'!$A:$A,$N14,'Most Effective'!$F:$F,Q$1,'Most Effective'!$I:$I,"x")</f>
        <v>0</v>
      </c>
      <c r="R14">
        <f>COUNTIFS('Most Effective'!$A:$A,$N14,'Most Effective'!$F:$F,R$1,'Most Effective'!$I:$I,"x")</f>
        <v>0</v>
      </c>
      <c r="S14">
        <f>COUNTIFS('Most Effective'!$A:$A,$N14,'Most Effective'!$F:$F,S$1,'Most Effective'!$I:$I,"x")</f>
        <v>0</v>
      </c>
      <c r="T14">
        <f>COUNTIFS('Most Effective'!$A:$A,$N14,'Most Effective'!$F:$F,T$1,'Most Effective'!$I:$I,"x")</f>
        <v>0</v>
      </c>
      <c r="U14">
        <f>COUNTIFS('Most Effective'!$A:$A,$N14,'Most Effective'!$F:$F,U$1,'Most Effective'!$I:$I,"x")</f>
        <v>0</v>
      </c>
      <c r="V14">
        <f>COUNTIFS('Most Effective'!$A:$A,$N14,'Most Effective'!$F:$F,V$1,'Most Effective'!$I:$I,"x")</f>
        <v>0</v>
      </c>
      <c r="W14">
        <f>COUNTIFS('Most Effective'!$A:$A,$N14,'Most Effective'!$F:$F,W$1,'Most Effective'!$I:$I,"x")</f>
        <v>0</v>
      </c>
      <c r="X14">
        <f t="shared" si="0"/>
        <v>1</v>
      </c>
    </row>
    <row r="15" spans="2:24" x14ac:dyDescent="0.35">
      <c r="B15" t="s">
        <v>256</v>
      </c>
      <c r="C15">
        <f>COUNTIFS('Source Data'!AS:AS,"&gt;4",'Source Data'!$A:$A,$B15)</f>
        <v>0</v>
      </c>
      <c r="D15">
        <f>COUNTIFS('Source Data'!AT:AT,"&gt;4",'Source Data'!$A:$A,$B15)</f>
        <v>0</v>
      </c>
      <c r="E15">
        <f>COUNTIFS('Source Data'!AU:AU,"&gt;4",'Source Data'!$A:$A,$B15)</f>
        <v>0</v>
      </c>
      <c r="F15">
        <f>COUNTIFS('Source Data'!AV:AV,"&gt;4",'Source Data'!$A:$A,$B15)</f>
        <v>1</v>
      </c>
      <c r="G15">
        <f>COUNTIFS('Source Data'!AW:AW,"&gt;4",'Source Data'!$A:$A,$B15)</f>
        <v>0</v>
      </c>
      <c r="H15">
        <f>COUNTIFS('Source Data'!AX:AX,"&gt;4",'Source Data'!$A:$A,$B15)</f>
        <v>0</v>
      </c>
      <c r="I15">
        <f>COUNTIFS('Source Data'!AY:AY,"&gt;4",'Source Data'!$A:$A,$B15)</f>
        <v>1</v>
      </c>
      <c r="J15">
        <f>COUNTIFS('Source Data'!AZ:AZ,"&gt;4",'Source Data'!$A:$A,$B15)</f>
        <v>1</v>
      </c>
      <c r="K15">
        <f>COUNTIFS('Source Data'!BA:BA,"&gt;4",'Source Data'!$A:$A,$B15)</f>
        <v>0</v>
      </c>
      <c r="L15">
        <f>COUNTIFS('Source Data'!$A:$A,$B15)</f>
        <v>2</v>
      </c>
      <c r="N15" t="s">
        <v>256</v>
      </c>
      <c r="O15">
        <f>COUNTIFS('Most Effective'!$A:$A,$N15,'Most Effective'!$F:$F,O$1,'Most Effective'!$I:$I,"x")</f>
        <v>0</v>
      </c>
      <c r="P15">
        <f>COUNTIFS('Most Effective'!$A:$A,$N15,'Most Effective'!$F:$F,P$1,'Most Effective'!$I:$I,"x")</f>
        <v>0</v>
      </c>
      <c r="Q15">
        <f>COUNTIFS('Most Effective'!$A:$A,$N15,'Most Effective'!$F:$F,Q$1,'Most Effective'!$I:$I,"x")</f>
        <v>0</v>
      </c>
      <c r="R15">
        <f>COUNTIFS('Most Effective'!$A:$A,$N15,'Most Effective'!$F:$F,R$1,'Most Effective'!$I:$I,"x")</f>
        <v>0</v>
      </c>
      <c r="S15">
        <f>COUNTIFS('Most Effective'!$A:$A,$N15,'Most Effective'!$F:$F,S$1,'Most Effective'!$I:$I,"x")</f>
        <v>0</v>
      </c>
      <c r="T15">
        <f>COUNTIFS('Most Effective'!$A:$A,$N15,'Most Effective'!$F:$F,T$1,'Most Effective'!$I:$I,"x")</f>
        <v>0</v>
      </c>
      <c r="U15">
        <f>COUNTIFS('Most Effective'!$A:$A,$N15,'Most Effective'!$F:$F,U$1,'Most Effective'!$I:$I,"x")</f>
        <v>0</v>
      </c>
      <c r="V15">
        <f>COUNTIFS('Most Effective'!$A:$A,$N15,'Most Effective'!$F:$F,V$1,'Most Effective'!$I:$I,"x")</f>
        <v>0</v>
      </c>
      <c r="W15">
        <f>COUNTIFS('Most Effective'!$A:$A,$N15,'Most Effective'!$F:$F,W$1,'Most Effective'!$I:$I,"x")</f>
        <v>0</v>
      </c>
      <c r="X15">
        <f t="shared" si="0"/>
        <v>0</v>
      </c>
    </row>
    <row r="16" spans="2:24" x14ac:dyDescent="0.35">
      <c r="B16" t="s">
        <v>269</v>
      </c>
      <c r="C16">
        <f>COUNTIFS('Source Data'!AS:AS,"&gt;4",'Source Data'!$A:$A,$B16)</f>
        <v>0</v>
      </c>
      <c r="D16">
        <f>COUNTIFS('Source Data'!AT:AT,"&gt;4",'Source Data'!$A:$A,$B16)</f>
        <v>0</v>
      </c>
      <c r="E16">
        <f>COUNTIFS('Source Data'!AU:AU,"&gt;4",'Source Data'!$A:$A,$B16)</f>
        <v>0</v>
      </c>
      <c r="F16">
        <f>COUNTIFS('Source Data'!AV:AV,"&gt;4",'Source Data'!$A:$A,$B16)</f>
        <v>0</v>
      </c>
      <c r="G16">
        <f>COUNTIFS('Source Data'!AW:AW,"&gt;4",'Source Data'!$A:$A,$B16)</f>
        <v>1</v>
      </c>
      <c r="H16">
        <f>COUNTIFS('Source Data'!AX:AX,"&gt;4",'Source Data'!$A:$A,$B16)</f>
        <v>0</v>
      </c>
      <c r="I16">
        <f>COUNTIFS('Source Data'!AY:AY,"&gt;4",'Source Data'!$A:$A,$B16)</f>
        <v>0</v>
      </c>
      <c r="J16">
        <f>COUNTIFS('Source Data'!AZ:AZ,"&gt;4",'Source Data'!$A:$A,$B16)</f>
        <v>0</v>
      </c>
      <c r="K16">
        <f>COUNTIFS('Source Data'!BA:BA,"&gt;4",'Source Data'!$A:$A,$B16)</f>
        <v>0</v>
      </c>
      <c r="L16">
        <f>COUNTIFS('Source Data'!$A:$A,$B16)</f>
        <v>1</v>
      </c>
      <c r="N16" t="s">
        <v>269</v>
      </c>
      <c r="O16">
        <f>COUNTIFS('Most Effective'!$A:$A,$N16,'Most Effective'!$F:$F,O$1,'Most Effective'!$I:$I,"x")</f>
        <v>0</v>
      </c>
      <c r="P16">
        <f>COUNTIFS('Most Effective'!$A:$A,$N16,'Most Effective'!$F:$F,P$1,'Most Effective'!$I:$I,"x")</f>
        <v>0</v>
      </c>
      <c r="Q16">
        <f>COUNTIFS('Most Effective'!$A:$A,$N16,'Most Effective'!$F:$F,Q$1,'Most Effective'!$I:$I,"x")</f>
        <v>0</v>
      </c>
      <c r="R16">
        <f>COUNTIFS('Most Effective'!$A:$A,$N16,'Most Effective'!$F:$F,R$1,'Most Effective'!$I:$I,"x")</f>
        <v>0</v>
      </c>
      <c r="S16">
        <f>COUNTIFS('Most Effective'!$A:$A,$N16,'Most Effective'!$F:$F,S$1,'Most Effective'!$I:$I,"x")</f>
        <v>0</v>
      </c>
      <c r="T16">
        <f>COUNTIFS('Most Effective'!$A:$A,$N16,'Most Effective'!$F:$F,T$1,'Most Effective'!$I:$I,"x")</f>
        <v>0</v>
      </c>
      <c r="U16">
        <f>COUNTIFS('Most Effective'!$A:$A,$N16,'Most Effective'!$F:$F,U$1,'Most Effective'!$I:$I,"x")</f>
        <v>0</v>
      </c>
      <c r="V16">
        <f>COUNTIFS('Most Effective'!$A:$A,$N16,'Most Effective'!$F:$F,V$1,'Most Effective'!$I:$I,"x")</f>
        <v>0</v>
      </c>
      <c r="W16">
        <f>COUNTIFS('Most Effective'!$A:$A,$N16,'Most Effective'!$F:$F,W$1,'Most Effective'!$I:$I,"x")</f>
        <v>0</v>
      </c>
      <c r="X16">
        <f t="shared" si="0"/>
        <v>0</v>
      </c>
    </row>
    <row r="17" spans="2:24" x14ac:dyDescent="0.35">
      <c r="B17" t="s">
        <v>276</v>
      </c>
      <c r="C17">
        <f>COUNTIFS('Source Data'!AS:AS,"&gt;4",'Source Data'!$A:$A,$B17)</f>
        <v>0</v>
      </c>
      <c r="D17">
        <f>COUNTIFS('Source Data'!AT:AT,"&gt;4",'Source Data'!$A:$A,$B17)</f>
        <v>0</v>
      </c>
      <c r="E17">
        <f>COUNTIFS('Source Data'!AU:AU,"&gt;4",'Source Data'!$A:$A,$B17)</f>
        <v>0</v>
      </c>
      <c r="F17">
        <f>COUNTIFS('Source Data'!AV:AV,"&gt;4",'Source Data'!$A:$A,$B17)</f>
        <v>0</v>
      </c>
      <c r="G17">
        <f>COUNTIFS('Source Data'!AW:AW,"&gt;4",'Source Data'!$A:$A,$B17)</f>
        <v>0</v>
      </c>
      <c r="H17">
        <f>COUNTIFS('Source Data'!AX:AX,"&gt;4",'Source Data'!$A:$A,$B17)</f>
        <v>0</v>
      </c>
      <c r="I17">
        <f>COUNTIFS('Source Data'!AY:AY,"&gt;4",'Source Data'!$A:$A,$B17)</f>
        <v>1</v>
      </c>
      <c r="J17">
        <f>COUNTIFS('Source Data'!AZ:AZ,"&gt;4",'Source Data'!$A:$A,$B17)</f>
        <v>0</v>
      </c>
      <c r="K17">
        <f>COUNTIFS('Source Data'!BA:BA,"&gt;4",'Source Data'!$A:$A,$B17)</f>
        <v>0</v>
      </c>
      <c r="L17">
        <f>COUNTIFS('Source Data'!$A:$A,$B17)</f>
        <v>3</v>
      </c>
      <c r="N17" t="s">
        <v>276</v>
      </c>
      <c r="O17">
        <f>COUNTIFS('Most Effective'!$A:$A,$N17,'Most Effective'!$F:$F,O$1,'Most Effective'!$I:$I,"x")</f>
        <v>0</v>
      </c>
      <c r="P17">
        <f>COUNTIFS('Most Effective'!$A:$A,$N17,'Most Effective'!$F:$F,P$1,'Most Effective'!$I:$I,"x")</f>
        <v>0</v>
      </c>
      <c r="Q17">
        <f>COUNTIFS('Most Effective'!$A:$A,$N17,'Most Effective'!$F:$F,Q$1,'Most Effective'!$I:$I,"x")</f>
        <v>0</v>
      </c>
      <c r="R17">
        <f>COUNTIFS('Most Effective'!$A:$A,$N17,'Most Effective'!$F:$F,R$1,'Most Effective'!$I:$I,"x")</f>
        <v>0</v>
      </c>
      <c r="S17">
        <f>COUNTIFS('Most Effective'!$A:$A,$N17,'Most Effective'!$F:$F,S$1,'Most Effective'!$I:$I,"x")</f>
        <v>0</v>
      </c>
      <c r="T17">
        <f>COUNTIFS('Most Effective'!$A:$A,$N17,'Most Effective'!$F:$F,T$1,'Most Effective'!$I:$I,"x")</f>
        <v>0</v>
      </c>
      <c r="U17">
        <f>COUNTIFS('Most Effective'!$A:$A,$N17,'Most Effective'!$F:$F,U$1,'Most Effective'!$I:$I,"x")</f>
        <v>0</v>
      </c>
      <c r="V17">
        <f>COUNTIFS('Most Effective'!$A:$A,$N17,'Most Effective'!$F:$F,V$1,'Most Effective'!$I:$I,"x")</f>
        <v>0</v>
      </c>
      <c r="W17">
        <f>COUNTIFS('Most Effective'!$A:$A,$N17,'Most Effective'!$F:$F,W$1,'Most Effective'!$I:$I,"x")</f>
        <v>0</v>
      </c>
      <c r="X17">
        <f t="shared" si="0"/>
        <v>0</v>
      </c>
    </row>
    <row r="18" spans="2:24" x14ac:dyDescent="0.35">
      <c r="B18" t="s">
        <v>283</v>
      </c>
      <c r="C18">
        <f>COUNTIFS('Source Data'!AS:AS,"&gt;4",'Source Data'!$A:$A,$B18)</f>
        <v>1</v>
      </c>
      <c r="D18">
        <f>COUNTIFS('Source Data'!AT:AT,"&gt;4",'Source Data'!$A:$A,$B18)</f>
        <v>1</v>
      </c>
      <c r="E18">
        <f>COUNTIFS('Source Data'!AU:AU,"&gt;4",'Source Data'!$A:$A,$B18)</f>
        <v>1</v>
      </c>
      <c r="F18">
        <f>COUNTIFS('Source Data'!AV:AV,"&gt;4",'Source Data'!$A:$A,$B18)</f>
        <v>1</v>
      </c>
      <c r="G18">
        <f>COUNTIFS('Source Data'!AW:AW,"&gt;4",'Source Data'!$A:$A,$B18)</f>
        <v>1</v>
      </c>
      <c r="H18">
        <f>COUNTIFS('Source Data'!AX:AX,"&gt;4",'Source Data'!$A:$A,$B18)</f>
        <v>1</v>
      </c>
      <c r="I18">
        <f>COUNTIFS('Source Data'!AY:AY,"&gt;4",'Source Data'!$A:$A,$B18)</f>
        <v>1</v>
      </c>
      <c r="J18">
        <f>COUNTIFS('Source Data'!AZ:AZ,"&gt;4",'Source Data'!$A:$A,$B18)</f>
        <v>1</v>
      </c>
      <c r="K18">
        <f>COUNTIFS('Source Data'!BA:BA,"&gt;4",'Source Data'!$A:$A,$B18)</f>
        <v>0</v>
      </c>
      <c r="L18">
        <f>COUNTIFS('Source Data'!$A:$A,$B18)</f>
        <v>4</v>
      </c>
      <c r="N18" t="s">
        <v>283</v>
      </c>
      <c r="O18">
        <f>COUNTIFS('Most Effective'!$A:$A,$N18,'Most Effective'!$F:$F,O$1,'Most Effective'!$I:$I,"x")</f>
        <v>0</v>
      </c>
      <c r="P18">
        <f>COUNTIFS('Most Effective'!$A:$A,$N18,'Most Effective'!$F:$F,P$1,'Most Effective'!$I:$I,"x")</f>
        <v>1</v>
      </c>
      <c r="Q18">
        <f>COUNTIFS('Most Effective'!$A:$A,$N18,'Most Effective'!$F:$F,Q$1,'Most Effective'!$I:$I,"x")</f>
        <v>0</v>
      </c>
      <c r="R18">
        <f>COUNTIFS('Most Effective'!$A:$A,$N18,'Most Effective'!$F:$F,R$1,'Most Effective'!$I:$I,"x")</f>
        <v>0</v>
      </c>
      <c r="S18">
        <f>COUNTIFS('Most Effective'!$A:$A,$N18,'Most Effective'!$F:$F,S$1,'Most Effective'!$I:$I,"x")</f>
        <v>0</v>
      </c>
      <c r="T18">
        <f>COUNTIFS('Most Effective'!$A:$A,$N18,'Most Effective'!$F:$F,T$1,'Most Effective'!$I:$I,"x")</f>
        <v>0</v>
      </c>
      <c r="U18">
        <f>COUNTIFS('Most Effective'!$A:$A,$N18,'Most Effective'!$F:$F,U$1,'Most Effective'!$I:$I,"x")</f>
        <v>0</v>
      </c>
      <c r="V18">
        <f>COUNTIFS('Most Effective'!$A:$A,$N18,'Most Effective'!$F:$F,V$1,'Most Effective'!$I:$I,"x")</f>
        <v>0</v>
      </c>
      <c r="W18">
        <f>COUNTIFS('Most Effective'!$A:$A,$N18,'Most Effective'!$F:$F,W$1,'Most Effective'!$I:$I,"x")</f>
        <v>0</v>
      </c>
      <c r="X18">
        <f t="shared" si="0"/>
        <v>1</v>
      </c>
    </row>
    <row r="19" spans="2:24" x14ac:dyDescent="0.35">
      <c r="B19" t="s">
        <v>308</v>
      </c>
      <c r="C19">
        <f>COUNTIFS('Source Data'!AS:AS,"&gt;4",'Source Data'!$A:$A,$B19)</f>
        <v>0</v>
      </c>
      <c r="D19">
        <f>COUNTIFS('Source Data'!AT:AT,"&gt;4",'Source Data'!$A:$A,$B19)</f>
        <v>0</v>
      </c>
      <c r="E19">
        <f>COUNTIFS('Source Data'!AU:AU,"&gt;4",'Source Data'!$A:$A,$B19)</f>
        <v>0</v>
      </c>
      <c r="F19">
        <f>COUNTIFS('Source Data'!AV:AV,"&gt;4",'Source Data'!$A:$A,$B19)</f>
        <v>0</v>
      </c>
      <c r="G19">
        <f>COUNTIFS('Source Data'!AW:AW,"&gt;4",'Source Data'!$A:$A,$B19)</f>
        <v>0</v>
      </c>
      <c r="H19">
        <f>COUNTIFS('Source Data'!AX:AX,"&gt;4",'Source Data'!$A:$A,$B19)</f>
        <v>0</v>
      </c>
      <c r="I19">
        <f>COUNTIFS('Source Data'!AY:AY,"&gt;4",'Source Data'!$A:$A,$B19)</f>
        <v>1</v>
      </c>
      <c r="J19">
        <f>COUNTIFS('Source Data'!AZ:AZ,"&gt;4",'Source Data'!$A:$A,$B19)</f>
        <v>1</v>
      </c>
      <c r="K19">
        <f>COUNTIFS('Source Data'!BA:BA,"&gt;4",'Source Data'!$A:$A,$B19)</f>
        <v>0</v>
      </c>
      <c r="L19">
        <f>COUNTIFS('Source Data'!$A:$A,$B19)</f>
        <v>1</v>
      </c>
      <c r="N19" t="s">
        <v>308</v>
      </c>
      <c r="O19">
        <f>COUNTIFS('Most Effective'!$A:$A,$N19,'Most Effective'!$F:$F,O$1,'Most Effective'!$I:$I,"x")</f>
        <v>0</v>
      </c>
      <c r="P19">
        <f>COUNTIFS('Most Effective'!$A:$A,$N19,'Most Effective'!$F:$F,P$1,'Most Effective'!$I:$I,"x")</f>
        <v>0</v>
      </c>
      <c r="Q19">
        <f>COUNTIFS('Most Effective'!$A:$A,$N19,'Most Effective'!$F:$F,Q$1,'Most Effective'!$I:$I,"x")</f>
        <v>0</v>
      </c>
      <c r="R19">
        <f>COUNTIFS('Most Effective'!$A:$A,$N19,'Most Effective'!$F:$F,R$1,'Most Effective'!$I:$I,"x")</f>
        <v>0</v>
      </c>
      <c r="S19">
        <f>COUNTIFS('Most Effective'!$A:$A,$N19,'Most Effective'!$F:$F,S$1,'Most Effective'!$I:$I,"x")</f>
        <v>0</v>
      </c>
      <c r="T19">
        <f>COUNTIFS('Most Effective'!$A:$A,$N19,'Most Effective'!$F:$F,T$1,'Most Effective'!$I:$I,"x")</f>
        <v>0</v>
      </c>
      <c r="U19">
        <f>COUNTIFS('Most Effective'!$A:$A,$N19,'Most Effective'!$F:$F,U$1,'Most Effective'!$I:$I,"x")</f>
        <v>1</v>
      </c>
      <c r="V19">
        <f>COUNTIFS('Most Effective'!$A:$A,$N19,'Most Effective'!$F:$F,V$1,'Most Effective'!$I:$I,"x")</f>
        <v>0</v>
      </c>
      <c r="W19">
        <f>COUNTIFS('Most Effective'!$A:$A,$N19,'Most Effective'!$F:$F,W$1,'Most Effective'!$I:$I,"x")</f>
        <v>0</v>
      </c>
      <c r="X19">
        <f t="shared" si="0"/>
        <v>1</v>
      </c>
    </row>
    <row r="20" spans="2:24" x14ac:dyDescent="0.35">
      <c r="B20" t="s">
        <v>318</v>
      </c>
      <c r="C20">
        <f>COUNTIFS('Source Data'!AS:AS,"&gt;4",'Source Data'!$A:$A,$B20)</f>
        <v>0</v>
      </c>
      <c r="D20">
        <f>COUNTIFS('Source Data'!AT:AT,"&gt;4",'Source Data'!$A:$A,$B20)</f>
        <v>1</v>
      </c>
      <c r="E20">
        <f>COUNTIFS('Source Data'!AU:AU,"&gt;4",'Source Data'!$A:$A,$B20)</f>
        <v>1</v>
      </c>
      <c r="F20">
        <f>COUNTIFS('Source Data'!AV:AV,"&gt;4",'Source Data'!$A:$A,$B20)</f>
        <v>1</v>
      </c>
      <c r="G20">
        <f>COUNTIFS('Source Data'!AW:AW,"&gt;4",'Source Data'!$A:$A,$B20)</f>
        <v>1</v>
      </c>
      <c r="H20">
        <f>COUNTIFS('Source Data'!AX:AX,"&gt;4",'Source Data'!$A:$A,$B20)</f>
        <v>0</v>
      </c>
      <c r="I20">
        <f>COUNTIFS('Source Data'!AY:AY,"&gt;4",'Source Data'!$A:$A,$B20)</f>
        <v>1</v>
      </c>
      <c r="J20">
        <f>COUNTIFS('Source Data'!AZ:AZ,"&gt;4",'Source Data'!$A:$A,$B20)</f>
        <v>1</v>
      </c>
      <c r="K20">
        <f>COUNTIFS('Source Data'!BA:BA,"&gt;4",'Source Data'!$A:$A,$B20)</f>
        <v>0</v>
      </c>
      <c r="L20">
        <f>COUNTIFS('Source Data'!$A:$A,$B20)</f>
        <v>2</v>
      </c>
      <c r="N20" t="s">
        <v>318</v>
      </c>
      <c r="O20">
        <f>COUNTIFS('Most Effective'!$A:$A,$N20,'Most Effective'!$F:$F,O$1,'Most Effective'!$I:$I,"x")</f>
        <v>0</v>
      </c>
      <c r="P20">
        <f>COUNTIFS('Most Effective'!$A:$A,$N20,'Most Effective'!$F:$F,P$1,'Most Effective'!$I:$I,"x")</f>
        <v>1</v>
      </c>
      <c r="Q20">
        <f>COUNTIFS('Most Effective'!$A:$A,$N20,'Most Effective'!$F:$F,Q$1,'Most Effective'!$I:$I,"x")</f>
        <v>0</v>
      </c>
      <c r="R20">
        <f>COUNTIFS('Most Effective'!$A:$A,$N20,'Most Effective'!$F:$F,R$1,'Most Effective'!$I:$I,"x")</f>
        <v>0</v>
      </c>
      <c r="S20">
        <f>COUNTIFS('Most Effective'!$A:$A,$N20,'Most Effective'!$F:$F,S$1,'Most Effective'!$I:$I,"x")</f>
        <v>0</v>
      </c>
      <c r="T20">
        <f>COUNTIFS('Most Effective'!$A:$A,$N20,'Most Effective'!$F:$F,T$1,'Most Effective'!$I:$I,"x")</f>
        <v>0</v>
      </c>
      <c r="U20">
        <f>COUNTIFS('Most Effective'!$A:$A,$N20,'Most Effective'!$F:$F,U$1,'Most Effective'!$I:$I,"x")</f>
        <v>0</v>
      </c>
      <c r="V20">
        <f>COUNTIFS('Most Effective'!$A:$A,$N20,'Most Effective'!$F:$F,V$1,'Most Effective'!$I:$I,"x")</f>
        <v>0</v>
      </c>
      <c r="W20">
        <f>COUNTIFS('Most Effective'!$A:$A,$N20,'Most Effective'!$F:$F,W$1,'Most Effective'!$I:$I,"x")</f>
        <v>0</v>
      </c>
      <c r="X20">
        <f t="shared" si="0"/>
        <v>1</v>
      </c>
    </row>
    <row r="21" spans="2:24" x14ac:dyDescent="0.35">
      <c r="B21" t="s">
        <v>332</v>
      </c>
      <c r="C21">
        <f>COUNTIFS('Source Data'!AS:AS,"&gt;4",'Source Data'!$A:$A,$B21)</f>
        <v>0</v>
      </c>
      <c r="D21">
        <f>COUNTIFS('Source Data'!AT:AT,"&gt;4",'Source Data'!$A:$A,$B21)</f>
        <v>2</v>
      </c>
      <c r="E21">
        <f>COUNTIFS('Source Data'!AU:AU,"&gt;4",'Source Data'!$A:$A,$B21)</f>
        <v>3</v>
      </c>
      <c r="F21">
        <f>COUNTIFS('Source Data'!AV:AV,"&gt;4",'Source Data'!$A:$A,$B21)</f>
        <v>2</v>
      </c>
      <c r="G21">
        <f>COUNTIFS('Source Data'!AW:AW,"&gt;4",'Source Data'!$A:$A,$B21)</f>
        <v>4</v>
      </c>
      <c r="H21">
        <f>COUNTIFS('Source Data'!AX:AX,"&gt;4",'Source Data'!$A:$A,$B21)</f>
        <v>1</v>
      </c>
      <c r="I21">
        <f>COUNTIFS('Source Data'!AY:AY,"&gt;4",'Source Data'!$A:$A,$B21)</f>
        <v>1</v>
      </c>
      <c r="J21">
        <f>COUNTIFS('Source Data'!AZ:AZ,"&gt;4",'Source Data'!$A:$A,$B21)</f>
        <v>2</v>
      </c>
      <c r="K21">
        <f>COUNTIFS('Source Data'!BA:BA,"&gt;4",'Source Data'!$A:$A,$B21)</f>
        <v>0</v>
      </c>
      <c r="L21">
        <f>COUNTIFS('Source Data'!$A:$A,$B21)</f>
        <v>8</v>
      </c>
      <c r="N21" t="s">
        <v>332</v>
      </c>
      <c r="O21">
        <f>COUNTIFS('Most Effective'!$A:$A,$N21,'Most Effective'!$F:$F,O$1,'Most Effective'!$I:$I,"x")</f>
        <v>0</v>
      </c>
      <c r="P21">
        <f>COUNTIFS('Most Effective'!$A:$A,$N21,'Most Effective'!$F:$F,P$1,'Most Effective'!$I:$I,"x")</f>
        <v>1</v>
      </c>
      <c r="Q21">
        <f>COUNTIFS('Most Effective'!$A:$A,$N21,'Most Effective'!$F:$F,Q$1,'Most Effective'!$I:$I,"x")</f>
        <v>0</v>
      </c>
      <c r="R21">
        <f>COUNTIFS('Most Effective'!$A:$A,$N21,'Most Effective'!$F:$F,R$1,'Most Effective'!$I:$I,"x")</f>
        <v>0</v>
      </c>
      <c r="S21">
        <f>COUNTIFS('Most Effective'!$A:$A,$N21,'Most Effective'!$F:$F,S$1,'Most Effective'!$I:$I,"x")</f>
        <v>0</v>
      </c>
      <c r="T21">
        <f>COUNTIFS('Most Effective'!$A:$A,$N21,'Most Effective'!$F:$F,T$1,'Most Effective'!$I:$I,"x")</f>
        <v>0</v>
      </c>
      <c r="U21">
        <f>COUNTIFS('Most Effective'!$A:$A,$N21,'Most Effective'!$F:$F,U$1,'Most Effective'!$I:$I,"x")</f>
        <v>0</v>
      </c>
      <c r="V21">
        <f>COUNTIFS('Most Effective'!$A:$A,$N21,'Most Effective'!$F:$F,V$1,'Most Effective'!$I:$I,"x")</f>
        <v>0</v>
      </c>
      <c r="W21">
        <f>COUNTIFS('Most Effective'!$A:$A,$N21,'Most Effective'!$F:$F,W$1,'Most Effective'!$I:$I,"x")</f>
        <v>0</v>
      </c>
      <c r="X21">
        <f t="shared" si="0"/>
        <v>1</v>
      </c>
    </row>
    <row r="22" spans="2:24" x14ac:dyDescent="0.35">
      <c r="B22" t="s">
        <v>349</v>
      </c>
      <c r="C22">
        <f>COUNTIFS('Source Data'!AS:AS,"&gt;4",'Source Data'!$A:$A,$B22)</f>
        <v>1</v>
      </c>
      <c r="D22">
        <f>COUNTIFS('Source Data'!AT:AT,"&gt;4",'Source Data'!$A:$A,$B22)</f>
        <v>1</v>
      </c>
      <c r="E22">
        <f>COUNTIFS('Source Data'!AU:AU,"&gt;4",'Source Data'!$A:$A,$B22)</f>
        <v>0</v>
      </c>
      <c r="F22">
        <f>COUNTIFS('Source Data'!AV:AV,"&gt;4",'Source Data'!$A:$A,$B22)</f>
        <v>1</v>
      </c>
      <c r="G22">
        <f>COUNTIFS('Source Data'!AW:AW,"&gt;4",'Source Data'!$A:$A,$B22)</f>
        <v>1</v>
      </c>
      <c r="H22">
        <f>COUNTIFS('Source Data'!AX:AX,"&gt;4",'Source Data'!$A:$A,$B22)</f>
        <v>0</v>
      </c>
      <c r="I22">
        <f>COUNTIFS('Source Data'!AY:AY,"&gt;4",'Source Data'!$A:$A,$B22)</f>
        <v>1</v>
      </c>
      <c r="J22">
        <f>COUNTIFS('Source Data'!AZ:AZ,"&gt;4",'Source Data'!$A:$A,$B22)</f>
        <v>0</v>
      </c>
      <c r="K22">
        <f>COUNTIFS('Source Data'!BA:BA,"&gt;4",'Source Data'!$A:$A,$B22)</f>
        <v>1</v>
      </c>
      <c r="L22">
        <f>COUNTIFS('Source Data'!$A:$A,$B22)</f>
        <v>9</v>
      </c>
      <c r="N22" t="s">
        <v>349</v>
      </c>
      <c r="O22">
        <f>COUNTIFS('Most Effective'!$A:$A,$N22,'Most Effective'!$F:$F,O$1,'Most Effective'!$I:$I,"x")</f>
        <v>0</v>
      </c>
      <c r="P22">
        <f>COUNTIFS('Most Effective'!$A:$A,$N22,'Most Effective'!$F:$F,P$1,'Most Effective'!$I:$I,"x")</f>
        <v>0</v>
      </c>
      <c r="Q22">
        <f>COUNTIFS('Most Effective'!$A:$A,$N22,'Most Effective'!$F:$F,Q$1,'Most Effective'!$I:$I,"x")</f>
        <v>0</v>
      </c>
      <c r="R22">
        <f>COUNTIFS('Most Effective'!$A:$A,$N22,'Most Effective'!$F:$F,R$1,'Most Effective'!$I:$I,"x")</f>
        <v>0</v>
      </c>
      <c r="S22">
        <f>COUNTIFS('Most Effective'!$A:$A,$N22,'Most Effective'!$F:$F,S$1,'Most Effective'!$I:$I,"x")</f>
        <v>0</v>
      </c>
      <c r="T22">
        <f>COUNTIFS('Most Effective'!$A:$A,$N22,'Most Effective'!$F:$F,T$1,'Most Effective'!$I:$I,"x")</f>
        <v>0</v>
      </c>
      <c r="U22">
        <f>COUNTIFS('Most Effective'!$A:$A,$N22,'Most Effective'!$F:$F,U$1,'Most Effective'!$I:$I,"x")</f>
        <v>0</v>
      </c>
      <c r="V22">
        <f>COUNTIFS('Most Effective'!$A:$A,$N22,'Most Effective'!$F:$F,V$1,'Most Effective'!$I:$I,"x")</f>
        <v>0</v>
      </c>
      <c r="W22">
        <f>COUNTIFS('Most Effective'!$A:$A,$N22,'Most Effective'!$F:$F,W$1,'Most Effective'!$I:$I,"x")</f>
        <v>0</v>
      </c>
      <c r="X22">
        <f t="shared" si="0"/>
        <v>0</v>
      </c>
    </row>
    <row r="23" spans="2:24" x14ac:dyDescent="0.35">
      <c r="B23" t="s">
        <v>357</v>
      </c>
      <c r="C23">
        <f>COUNTIFS('Source Data'!AS:AS,"&gt;4",'Source Data'!$A:$A,$B23)</f>
        <v>0</v>
      </c>
      <c r="D23">
        <f>COUNTIFS('Source Data'!AT:AT,"&gt;4",'Source Data'!$A:$A,$B23)</f>
        <v>1</v>
      </c>
      <c r="E23">
        <f>COUNTIFS('Source Data'!AU:AU,"&gt;4",'Source Data'!$A:$A,$B23)</f>
        <v>0</v>
      </c>
      <c r="F23">
        <f>COUNTIFS('Source Data'!AV:AV,"&gt;4",'Source Data'!$A:$A,$B23)</f>
        <v>1</v>
      </c>
      <c r="G23">
        <f>COUNTIFS('Source Data'!AW:AW,"&gt;4",'Source Data'!$A:$A,$B23)</f>
        <v>1</v>
      </c>
      <c r="H23">
        <f>COUNTIFS('Source Data'!AX:AX,"&gt;4",'Source Data'!$A:$A,$B23)</f>
        <v>0</v>
      </c>
      <c r="I23">
        <f>COUNTIFS('Source Data'!AY:AY,"&gt;4",'Source Data'!$A:$A,$B23)</f>
        <v>0</v>
      </c>
      <c r="J23">
        <f>COUNTIFS('Source Data'!AZ:AZ,"&gt;4",'Source Data'!$A:$A,$B23)</f>
        <v>0</v>
      </c>
      <c r="K23">
        <f>COUNTIFS('Source Data'!BA:BA,"&gt;4",'Source Data'!$A:$A,$B23)</f>
        <v>0</v>
      </c>
      <c r="L23">
        <f>COUNTIFS('Source Data'!$A:$A,$B23)</f>
        <v>6</v>
      </c>
      <c r="N23" t="s">
        <v>357</v>
      </c>
      <c r="O23">
        <f>COUNTIFS('Most Effective'!$A:$A,$N23,'Most Effective'!$F:$F,O$1,'Most Effective'!$I:$I,"x")</f>
        <v>0</v>
      </c>
      <c r="P23">
        <f>COUNTIFS('Most Effective'!$A:$A,$N23,'Most Effective'!$F:$F,P$1,'Most Effective'!$I:$I,"x")</f>
        <v>0</v>
      </c>
      <c r="Q23">
        <f>COUNTIFS('Most Effective'!$A:$A,$N23,'Most Effective'!$F:$F,Q$1,'Most Effective'!$I:$I,"x")</f>
        <v>0</v>
      </c>
      <c r="R23">
        <f>COUNTIFS('Most Effective'!$A:$A,$N23,'Most Effective'!$F:$F,R$1,'Most Effective'!$I:$I,"x")</f>
        <v>0</v>
      </c>
      <c r="S23">
        <f>COUNTIFS('Most Effective'!$A:$A,$N23,'Most Effective'!$F:$F,S$1,'Most Effective'!$I:$I,"x")</f>
        <v>0</v>
      </c>
      <c r="T23">
        <f>COUNTIFS('Most Effective'!$A:$A,$N23,'Most Effective'!$F:$F,T$1,'Most Effective'!$I:$I,"x")</f>
        <v>0</v>
      </c>
      <c r="U23">
        <f>COUNTIFS('Most Effective'!$A:$A,$N23,'Most Effective'!$F:$F,U$1,'Most Effective'!$I:$I,"x")</f>
        <v>0</v>
      </c>
      <c r="V23">
        <f>COUNTIFS('Most Effective'!$A:$A,$N23,'Most Effective'!$F:$F,V$1,'Most Effective'!$I:$I,"x")</f>
        <v>0</v>
      </c>
      <c r="W23">
        <f>COUNTIFS('Most Effective'!$A:$A,$N23,'Most Effective'!$F:$F,W$1,'Most Effective'!$I:$I,"x")</f>
        <v>0</v>
      </c>
      <c r="X23">
        <f t="shared" si="0"/>
        <v>0</v>
      </c>
    </row>
    <row r="24" spans="2:24" x14ac:dyDescent="0.35">
      <c r="B24" t="s">
        <v>369</v>
      </c>
      <c r="C24">
        <f>COUNTIFS('Source Data'!AS:AS,"&gt;4",'Source Data'!$A:$A,$B24)</f>
        <v>0</v>
      </c>
      <c r="D24">
        <f>COUNTIFS('Source Data'!AT:AT,"&gt;4",'Source Data'!$A:$A,$B24)</f>
        <v>1</v>
      </c>
      <c r="E24">
        <f>COUNTIFS('Source Data'!AU:AU,"&gt;4",'Source Data'!$A:$A,$B24)</f>
        <v>0</v>
      </c>
      <c r="F24">
        <f>COUNTIFS('Source Data'!AV:AV,"&gt;4",'Source Data'!$A:$A,$B24)</f>
        <v>0</v>
      </c>
      <c r="G24">
        <f>COUNTIFS('Source Data'!AW:AW,"&gt;4",'Source Data'!$A:$A,$B24)</f>
        <v>0</v>
      </c>
      <c r="H24">
        <f>COUNTIFS('Source Data'!AX:AX,"&gt;4",'Source Data'!$A:$A,$B24)</f>
        <v>0</v>
      </c>
      <c r="I24">
        <f>COUNTIFS('Source Data'!AY:AY,"&gt;4",'Source Data'!$A:$A,$B24)</f>
        <v>0</v>
      </c>
      <c r="J24">
        <f>COUNTIFS('Source Data'!AZ:AZ,"&gt;4",'Source Data'!$A:$A,$B24)</f>
        <v>1</v>
      </c>
      <c r="K24">
        <f>COUNTIFS('Source Data'!BA:BA,"&gt;4",'Source Data'!$A:$A,$B24)</f>
        <v>0</v>
      </c>
      <c r="L24">
        <f>COUNTIFS('Source Data'!$A:$A,$B24)</f>
        <v>7</v>
      </c>
      <c r="N24" t="s">
        <v>369</v>
      </c>
      <c r="O24">
        <f>COUNTIFS('Most Effective'!$A:$A,$N24,'Most Effective'!$F:$F,O$1,'Most Effective'!$I:$I,"x")</f>
        <v>0</v>
      </c>
      <c r="P24">
        <f>COUNTIFS('Most Effective'!$A:$A,$N24,'Most Effective'!$F:$F,P$1,'Most Effective'!$I:$I,"x")</f>
        <v>0</v>
      </c>
      <c r="Q24">
        <f>COUNTIFS('Most Effective'!$A:$A,$N24,'Most Effective'!$F:$F,Q$1,'Most Effective'!$I:$I,"x")</f>
        <v>0</v>
      </c>
      <c r="R24">
        <f>COUNTIFS('Most Effective'!$A:$A,$N24,'Most Effective'!$F:$F,R$1,'Most Effective'!$I:$I,"x")</f>
        <v>0</v>
      </c>
      <c r="S24">
        <f>COUNTIFS('Most Effective'!$A:$A,$N24,'Most Effective'!$F:$F,S$1,'Most Effective'!$I:$I,"x")</f>
        <v>0</v>
      </c>
      <c r="T24">
        <f>COUNTIFS('Most Effective'!$A:$A,$N24,'Most Effective'!$F:$F,T$1,'Most Effective'!$I:$I,"x")</f>
        <v>0</v>
      </c>
      <c r="U24">
        <f>COUNTIFS('Most Effective'!$A:$A,$N24,'Most Effective'!$F:$F,U$1,'Most Effective'!$I:$I,"x")</f>
        <v>0</v>
      </c>
      <c r="V24">
        <f>COUNTIFS('Most Effective'!$A:$A,$N24,'Most Effective'!$F:$F,V$1,'Most Effective'!$I:$I,"x")</f>
        <v>0</v>
      </c>
      <c r="W24">
        <f>COUNTIFS('Most Effective'!$A:$A,$N24,'Most Effective'!$F:$F,W$1,'Most Effective'!$I:$I,"x")</f>
        <v>0</v>
      </c>
      <c r="X24">
        <f t="shared" si="0"/>
        <v>0</v>
      </c>
    </row>
    <row r="25" spans="2:24" x14ac:dyDescent="0.35">
      <c r="B25" t="s">
        <v>382</v>
      </c>
      <c r="C25">
        <f>COUNTIFS('Source Data'!AS:AS,"&gt;4",'Source Data'!$A:$A,$B25)</f>
        <v>0</v>
      </c>
      <c r="D25">
        <f>COUNTIFS('Source Data'!AT:AT,"&gt;4",'Source Data'!$A:$A,$B25)</f>
        <v>0</v>
      </c>
      <c r="E25">
        <f>COUNTIFS('Source Data'!AU:AU,"&gt;4",'Source Data'!$A:$A,$B25)</f>
        <v>0</v>
      </c>
      <c r="F25">
        <f>COUNTIFS('Source Data'!AV:AV,"&gt;4",'Source Data'!$A:$A,$B25)</f>
        <v>0</v>
      </c>
      <c r="G25">
        <f>COUNTIFS('Source Data'!AW:AW,"&gt;4",'Source Data'!$A:$A,$B25)</f>
        <v>0</v>
      </c>
      <c r="H25">
        <f>COUNTIFS('Source Data'!AX:AX,"&gt;4",'Source Data'!$A:$A,$B25)</f>
        <v>0</v>
      </c>
      <c r="I25">
        <f>COUNTIFS('Source Data'!AY:AY,"&gt;4",'Source Data'!$A:$A,$B25)</f>
        <v>1</v>
      </c>
      <c r="J25">
        <f>COUNTIFS('Source Data'!AZ:AZ,"&gt;4",'Source Data'!$A:$A,$B25)</f>
        <v>1</v>
      </c>
      <c r="K25">
        <f>COUNTIFS('Source Data'!BA:BA,"&gt;4",'Source Data'!$A:$A,$B25)</f>
        <v>0</v>
      </c>
      <c r="L25">
        <f>COUNTIFS('Source Data'!$A:$A,$B25)</f>
        <v>2</v>
      </c>
      <c r="N25" t="s">
        <v>382</v>
      </c>
      <c r="O25">
        <f>COUNTIFS('Most Effective'!$A:$A,$N25,'Most Effective'!$F:$F,O$1,'Most Effective'!$I:$I,"x")</f>
        <v>0</v>
      </c>
      <c r="P25">
        <f>COUNTIFS('Most Effective'!$A:$A,$N25,'Most Effective'!$F:$F,P$1,'Most Effective'!$I:$I,"x")</f>
        <v>0</v>
      </c>
      <c r="Q25">
        <f>COUNTIFS('Most Effective'!$A:$A,$N25,'Most Effective'!$F:$F,Q$1,'Most Effective'!$I:$I,"x")</f>
        <v>0</v>
      </c>
      <c r="R25">
        <f>COUNTIFS('Most Effective'!$A:$A,$N25,'Most Effective'!$F:$F,R$1,'Most Effective'!$I:$I,"x")</f>
        <v>0</v>
      </c>
      <c r="S25">
        <f>COUNTIFS('Most Effective'!$A:$A,$N25,'Most Effective'!$F:$F,S$1,'Most Effective'!$I:$I,"x")</f>
        <v>0</v>
      </c>
      <c r="T25">
        <f>COUNTIFS('Most Effective'!$A:$A,$N25,'Most Effective'!$F:$F,T$1,'Most Effective'!$I:$I,"x")</f>
        <v>0</v>
      </c>
      <c r="U25">
        <f>COUNTIFS('Most Effective'!$A:$A,$N25,'Most Effective'!$F:$F,U$1,'Most Effective'!$I:$I,"x")</f>
        <v>0</v>
      </c>
      <c r="V25">
        <f>COUNTIFS('Most Effective'!$A:$A,$N25,'Most Effective'!$F:$F,V$1,'Most Effective'!$I:$I,"x")</f>
        <v>0</v>
      </c>
      <c r="W25">
        <f>COUNTIFS('Most Effective'!$A:$A,$N25,'Most Effective'!$F:$F,W$1,'Most Effective'!$I:$I,"x")</f>
        <v>0</v>
      </c>
      <c r="X25">
        <f t="shared" si="0"/>
        <v>0</v>
      </c>
    </row>
    <row r="26" spans="2:24" x14ac:dyDescent="0.35">
      <c r="B26" t="s">
        <v>412</v>
      </c>
      <c r="C26">
        <f>COUNTIFS('Source Data'!AS:AS,"&gt;4",'Source Data'!$A:$A,$B26)</f>
        <v>1</v>
      </c>
      <c r="D26">
        <f>COUNTIFS('Source Data'!AT:AT,"&gt;4",'Source Data'!$A:$A,$B26)</f>
        <v>1</v>
      </c>
      <c r="E26">
        <f>COUNTIFS('Source Data'!AU:AU,"&gt;4",'Source Data'!$A:$A,$B26)</f>
        <v>1</v>
      </c>
      <c r="F26">
        <f>COUNTIFS('Source Data'!AV:AV,"&gt;4",'Source Data'!$A:$A,$B26)</f>
        <v>2</v>
      </c>
      <c r="G26">
        <f>COUNTIFS('Source Data'!AW:AW,"&gt;4",'Source Data'!$A:$A,$B26)</f>
        <v>0</v>
      </c>
      <c r="H26">
        <f>COUNTIFS('Source Data'!AX:AX,"&gt;4",'Source Data'!$A:$A,$B26)</f>
        <v>0</v>
      </c>
      <c r="I26">
        <f>COUNTIFS('Source Data'!AY:AY,"&gt;4",'Source Data'!$A:$A,$B26)</f>
        <v>0</v>
      </c>
      <c r="J26">
        <f>COUNTIFS('Source Data'!AZ:AZ,"&gt;4",'Source Data'!$A:$A,$B26)</f>
        <v>1</v>
      </c>
      <c r="K26">
        <f>COUNTIFS('Source Data'!BA:BA,"&gt;4",'Source Data'!$A:$A,$B26)</f>
        <v>2</v>
      </c>
      <c r="L26">
        <f>COUNTIFS('Source Data'!$A:$A,$B26)</f>
        <v>14</v>
      </c>
      <c r="N26" t="s">
        <v>412</v>
      </c>
      <c r="O26">
        <f>COUNTIFS('Most Effective'!$A:$A,$N26,'Most Effective'!$F:$F,O$1,'Most Effective'!$I:$I,"x")</f>
        <v>0</v>
      </c>
      <c r="P26">
        <f>COUNTIFS('Most Effective'!$A:$A,$N26,'Most Effective'!$F:$F,P$1,'Most Effective'!$I:$I,"x")</f>
        <v>0</v>
      </c>
      <c r="Q26">
        <f>COUNTIFS('Most Effective'!$A:$A,$N26,'Most Effective'!$F:$F,Q$1,'Most Effective'!$I:$I,"x")</f>
        <v>0</v>
      </c>
      <c r="R26">
        <f>COUNTIFS('Most Effective'!$A:$A,$N26,'Most Effective'!$F:$F,R$1,'Most Effective'!$I:$I,"x")</f>
        <v>2</v>
      </c>
      <c r="S26">
        <f>COUNTIFS('Most Effective'!$A:$A,$N26,'Most Effective'!$F:$F,S$1,'Most Effective'!$I:$I,"x")</f>
        <v>0</v>
      </c>
      <c r="T26">
        <f>COUNTIFS('Most Effective'!$A:$A,$N26,'Most Effective'!$F:$F,T$1,'Most Effective'!$I:$I,"x")</f>
        <v>0</v>
      </c>
      <c r="U26">
        <f>COUNTIFS('Most Effective'!$A:$A,$N26,'Most Effective'!$F:$F,U$1,'Most Effective'!$I:$I,"x")</f>
        <v>0</v>
      </c>
      <c r="V26">
        <f>COUNTIFS('Most Effective'!$A:$A,$N26,'Most Effective'!$F:$F,V$1,'Most Effective'!$I:$I,"x")</f>
        <v>0</v>
      </c>
      <c r="W26">
        <f>COUNTIFS('Most Effective'!$A:$A,$N26,'Most Effective'!$F:$F,W$1,'Most Effective'!$I:$I,"x")</f>
        <v>0</v>
      </c>
      <c r="X26">
        <f t="shared" si="0"/>
        <v>2</v>
      </c>
    </row>
    <row r="27" spans="2:24" x14ac:dyDescent="0.35">
      <c r="B27" t="s">
        <v>421</v>
      </c>
      <c r="C27">
        <f>COUNTIFS('Source Data'!AS:AS,"&gt;4",'Source Data'!$A:$A,$B27)</f>
        <v>0</v>
      </c>
      <c r="D27">
        <f>COUNTIFS('Source Data'!AT:AT,"&gt;4",'Source Data'!$A:$A,$B27)</f>
        <v>0</v>
      </c>
      <c r="E27">
        <f>COUNTIFS('Source Data'!AU:AU,"&gt;4",'Source Data'!$A:$A,$B27)</f>
        <v>0</v>
      </c>
      <c r="F27">
        <f>COUNTIFS('Source Data'!AV:AV,"&gt;4",'Source Data'!$A:$A,$B27)</f>
        <v>0</v>
      </c>
      <c r="G27">
        <f>COUNTIFS('Source Data'!AW:AW,"&gt;4",'Source Data'!$A:$A,$B27)</f>
        <v>1</v>
      </c>
      <c r="H27">
        <f>COUNTIFS('Source Data'!AX:AX,"&gt;4",'Source Data'!$A:$A,$B27)</f>
        <v>0</v>
      </c>
      <c r="I27">
        <f>COUNTIFS('Source Data'!AY:AY,"&gt;4",'Source Data'!$A:$A,$B27)</f>
        <v>0</v>
      </c>
      <c r="J27">
        <f>COUNTIFS('Source Data'!AZ:AZ,"&gt;4",'Source Data'!$A:$A,$B27)</f>
        <v>1</v>
      </c>
      <c r="K27">
        <f>COUNTIFS('Source Data'!BA:BA,"&gt;4",'Source Data'!$A:$A,$B27)</f>
        <v>0</v>
      </c>
      <c r="L27">
        <f>COUNTIFS('Source Data'!$A:$A,$B27)</f>
        <v>1</v>
      </c>
      <c r="N27" t="s">
        <v>421</v>
      </c>
      <c r="O27">
        <f>COUNTIFS('Most Effective'!$A:$A,$N27,'Most Effective'!$F:$F,O$1,'Most Effective'!$I:$I,"x")</f>
        <v>0</v>
      </c>
      <c r="P27">
        <f>COUNTIFS('Most Effective'!$A:$A,$N27,'Most Effective'!$F:$F,P$1,'Most Effective'!$I:$I,"x")</f>
        <v>0</v>
      </c>
      <c r="Q27">
        <f>COUNTIFS('Most Effective'!$A:$A,$N27,'Most Effective'!$F:$F,Q$1,'Most Effective'!$I:$I,"x")</f>
        <v>0</v>
      </c>
      <c r="R27">
        <f>COUNTIFS('Most Effective'!$A:$A,$N27,'Most Effective'!$F:$F,R$1,'Most Effective'!$I:$I,"x")</f>
        <v>0</v>
      </c>
      <c r="S27">
        <f>COUNTIFS('Most Effective'!$A:$A,$N27,'Most Effective'!$F:$F,S$1,'Most Effective'!$I:$I,"x")</f>
        <v>0</v>
      </c>
      <c r="T27">
        <f>COUNTIFS('Most Effective'!$A:$A,$N27,'Most Effective'!$F:$F,T$1,'Most Effective'!$I:$I,"x")</f>
        <v>0</v>
      </c>
      <c r="U27">
        <f>COUNTIFS('Most Effective'!$A:$A,$N27,'Most Effective'!$F:$F,U$1,'Most Effective'!$I:$I,"x")</f>
        <v>0</v>
      </c>
      <c r="V27">
        <f>COUNTIFS('Most Effective'!$A:$A,$N27,'Most Effective'!$F:$F,V$1,'Most Effective'!$I:$I,"x")</f>
        <v>0</v>
      </c>
      <c r="W27">
        <f>COUNTIFS('Most Effective'!$A:$A,$N27,'Most Effective'!$F:$F,W$1,'Most Effective'!$I:$I,"x")</f>
        <v>0</v>
      </c>
      <c r="X27">
        <f t="shared" si="0"/>
        <v>0</v>
      </c>
    </row>
    <row r="28" spans="2:24" x14ac:dyDescent="0.35">
      <c r="B28" t="s">
        <v>436</v>
      </c>
      <c r="C28">
        <f>COUNTIFS('Source Data'!AS:AS,"&gt;4",'Source Data'!$A:$A,$B28)</f>
        <v>3</v>
      </c>
      <c r="D28">
        <f>COUNTIFS('Source Data'!AT:AT,"&gt;4",'Source Data'!$A:$A,$B28)</f>
        <v>3</v>
      </c>
      <c r="E28">
        <f>COUNTIFS('Source Data'!AU:AU,"&gt;4",'Source Data'!$A:$A,$B28)</f>
        <v>5</v>
      </c>
      <c r="F28">
        <f>COUNTIFS('Source Data'!AV:AV,"&gt;4",'Source Data'!$A:$A,$B28)</f>
        <v>4</v>
      </c>
      <c r="G28">
        <f>COUNTIFS('Source Data'!AW:AW,"&gt;4",'Source Data'!$A:$A,$B28)</f>
        <v>4</v>
      </c>
      <c r="H28">
        <f>COUNTIFS('Source Data'!AX:AX,"&gt;4",'Source Data'!$A:$A,$B28)</f>
        <v>1</v>
      </c>
      <c r="I28">
        <f>COUNTIFS('Source Data'!AY:AY,"&gt;4",'Source Data'!$A:$A,$B28)</f>
        <v>3</v>
      </c>
      <c r="J28">
        <f>COUNTIFS('Source Data'!AZ:AZ,"&gt;4",'Source Data'!$A:$A,$B28)</f>
        <v>4</v>
      </c>
      <c r="K28">
        <f>COUNTIFS('Source Data'!BA:BA,"&gt;4",'Source Data'!$A:$A,$B28)</f>
        <v>1</v>
      </c>
      <c r="L28">
        <f>COUNTIFS('Source Data'!$A:$A,$B28)</f>
        <v>31</v>
      </c>
      <c r="N28" t="s">
        <v>436</v>
      </c>
      <c r="O28">
        <f>COUNTIFS('Most Effective'!$A:$A,$N28,'Most Effective'!$F:$F,O$1,'Most Effective'!$I:$I,"x")</f>
        <v>0</v>
      </c>
      <c r="P28">
        <f>COUNTIFS('Most Effective'!$A:$A,$N28,'Most Effective'!$F:$F,P$1,'Most Effective'!$I:$I,"x")</f>
        <v>2</v>
      </c>
      <c r="Q28">
        <f>COUNTIFS('Most Effective'!$A:$A,$N28,'Most Effective'!$F:$F,Q$1,'Most Effective'!$I:$I,"x")</f>
        <v>0</v>
      </c>
      <c r="R28">
        <f>COUNTIFS('Most Effective'!$A:$A,$N28,'Most Effective'!$F:$F,R$1,'Most Effective'!$I:$I,"x")</f>
        <v>0</v>
      </c>
      <c r="S28">
        <f>COUNTIFS('Most Effective'!$A:$A,$N28,'Most Effective'!$F:$F,S$1,'Most Effective'!$I:$I,"x")</f>
        <v>1</v>
      </c>
      <c r="T28">
        <f>COUNTIFS('Most Effective'!$A:$A,$N28,'Most Effective'!$F:$F,T$1,'Most Effective'!$I:$I,"x")</f>
        <v>0</v>
      </c>
      <c r="U28">
        <f>COUNTIFS('Most Effective'!$A:$A,$N28,'Most Effective'!$F:$F,U$1,'Most Effective'!$I:$I,"x")</f>
        <v>0</v>
      </c>
      <c r="V28">
        <f>COUNTIFS('Most Effective'!$A:$A,$N28,'Most Effective'!$F:$F,V$1,'Most Effective'!$I:$I,"x")</f>
        <v>0</v>
      </c>
      <c r="W28">
        <f>COUNTIFS('Most Effective'!$A:$A,$N28,'Most Effective'!$F:$F,W$1,'Most Effective'!$I:$I,"x")</f>
        <v>1</v>
      </c>
      <c r="X28">
        <f t="shared" si="0"/>
        <v>4</v>
      </c>
    </row>
    <row r="29" spans="2:24" x14ac:dyDescent="0.35">
      <c r="B29" t="s">
        <v>449</v>
      </c>
      <c r="C29">
        <f>COUNTIFS('Source Data'!AS:AS,"&gt;4",'Source Data'!$A:$A,$B29)</f>
        <v>1</v>
      </c>
      <c r="D29">
        <f>COUNTIFS('Source Data'!AT:AT,"&gt;4",'Source Data'!$A:$A,$B29)</f>
        <v>2</v>
      </c>
      <c r="E29">
        <f>COUNTIFS('Source Data'!AU:AU,"&gt;4",'Source Data'!$A:$A,$B29)</f>
        <v>1</v>
      </c>
      <c r="F29">
        <f>COUNTIFS('Source Data'!AV:AV,"&gt;4",'Source Data'!$A:$A,$B29)</f>
        <v>1</v>
      </c>
      <c r="G29">
        <f>COUNTIFS('Source Data'!AW:AW,"&gt;4",'Source Data'!$A:$A,$B29)</f>
        <v>2</v>
      </c>
      <c r="H29">
        <f>COUNTIFS('Source Data'!AX:AX,"&gt;4",'Source Data'!$A:$A,$B29)</f>
        <v>0</v>
      </c>
      <c r="I29">
        <f>COUNTIFS('Source Data'!AY:AY,"&gt;4",'Source Data'!$A:$A,$B29)</f>
        <v>2</v>
      </c>
      <c r="J29">
        <f>COUNTIFS('Source Data'!AZ:AZ,"&gt;4",'Source Data'!$A:$A,$B29)</f>
        <v>2</v>
      </c>
      <c r="K29">
        <f>COUNTIFS('Source Data'!BA:BA,"&gt;4",'Source Data'!$A:$A,$B29)</f>
        <v>0</v>
      </c>
      <c r="L29">
        <f>COUNTIFS('Source Data'!$A:$A,$B29)</f>
        <v>6</v>
      </c>
      <c r="N29" t="s">
        <v>449</v>
      </c>
      <c r="O29">
        <f>COUNTIFS('Most Effective'!$A:$A,$N29,'Most Effective'!$F:$F,O$1,'Most Effective'!$I:$I,"x")</f>
        <v>0</v>
      </c>
      <c r="P29">
        <f>COUNTIFS('Most Effective'!$A:$A,$N29,'Most Effective'!$F:$F,P$1,'Most Effective'!$I:$I,"x")</f>
        <v>1</v>
      </c>
      <c r="Q29">
        <f>COUNTIFS('Most Effective'!$A:$A,$N29,'Most Effective'!$F:$F,Q$1,'Most Effective'!$I:$I,"x")</f>
        <v>0</v>
      </c>
      <c r="R29">
        <f>COUNTIFS('Most Effective'!$A:$A,$N29,'Most Effective'!$F:$F,R$1,'Most Effective'!$I:$I,"x")</f>
        <v>0</v>
      </c>
      <c r="S29">
        <f>COUNTIFS('Most Effective'!$A:$A,$N29,'Most Effective'!$F:$F,S$1,'Most Effective'!$I:$I,"x")</f>
        <v>0</v>
      </c>
      <c r="T29">
        <f>COUNTIFS('Most Effective'!$A:$A,$N29,'Most Effective'!$F:$F,T$1,'Most Effective'!$I:$I,"x")</f>
        <v>0</v>
      </c>
      <c r="U29">
        <f>COUNTIFS('Most Effective'!$A:$A,$N29,'Most Effective'!$F:$F,U$1,'Most Effective'!$I:$I,"x")</f>
        <v>0</v>
      </c>
      <c r="V29">
        <f>COUNTIFS('Most Effective'!$A:$A,$N29,'Most Effective'!$F:$F,V$1,'Most Effective'!$I:$I,"x")</f>
        <v>1</v>
      </c>
      <c r="W29">
        <f>COUNTIFS('Most Effective'!$A:$A,$N29,'Most Effective'!$F:$F,W$1,'Most Effective'!$I:$I,"x")</f>
        <v>0</v>
      </c>
      <c r="X29">
        <f t="shared" si="0"/>
        <v>2</v>
      </c>
    </row>
    <row r="30" spans="2:24" x14ac:dyDescent="0.35">
      <c r="B30" t="s">
        <v>518</v>
      </c>
      <c r="C30">
        <f>COUNTIFS('Source Data'!AS:AS,"&gt;4",'Source Data'!$A:$A,$B30)</f>
        <v>0</v>
      </c>
      <c r="D30">
        <f>COUNTIFS('Source Data'!AT:AT,"&gt;4",'Source Data'!$A:$A,$B30)</f>
        <v>0</v>
      </c>
      <c r="E30">
        <f>COUNTIFS('Source Data'!AU:AU,"&gt;4",'Source Data'!$A:$A,$B30)</f>
        <v>1</v>
      </c>
      <c r="F30">
        <f>COUNTIFS('Source Data'!AV:AV,"&gt;4",'Source Data'!$A:$A,$B30)</f>
        <v>0</v>
      </c>
      <c r="G30">
        <f>COUNTIFS('Source Data'!AW:AW,"&gt;4",'Source Data'!$A:$A,$B30)</f>
        <v>0</v>
      </c>
      <c r="H30">
        <f>COUNTIFS('Source Data'!AX:AX,"&gt;4",'Source Data'!$A:$A,$B30)</f>
        <v>0</v>
      </c>
      <c r="I30">
        <f>COUNTIFS('Source Data'!AY:AY,"&gt;4",'Source Data'!$A:$A,$B30)</f>
        <v>0</v>
      </c>
      <c r="J30">
        <f>COUNTIFS('Source Data'!AZ:AZ,"&gt;4",'Source Data'!$A:$A,$B30)</f>
        <v>0</v>
      </c>
      <c r="K30">
        <f>COUNTIFS('Source Data'!BA:BA,"&gt;4",'Source Data'!$A:$A,$B30)</f>
        <v>0</v>
      </c>
      <c r="L30">
        <f>COUNTIFS('Source Data'!$A:$A,$B30)</f>
        <v>13</v>
      </c>
      <c r="N30" t="s">
        <v>518</v>
      </c>
      <c r="O30">
        <f>COUNTIFS('Most Effective'!$A:$A,$N30,'Most Effective'!$F:$F,O$1,'Most Effective'!$I:$I,"x")</f>
        <v>0</v>
      </c>
      <c r="P30">
        <f>COUNTIFS('Most Effective'!$A:$A,$N30,'Most Effective'!$F:$F,P$1,'Most Effective'!$I:$I,"x")</f>
        <v>0</v>
      </c>
      <c r="Q30">
        <f>COUNTIFS('Most Effective'!$A:$A,$N30,'Most Effective'!$F:$F,Q$1,'Most Effective'!$I:$I,"x")</f>
        <v>0</v>
      </c>
      <c r="R30">
        <f>COUNTIFS('Most Effective'!$A:$A,$N30,'Most Effective'!$F:$F,R$1,'Most Effective'!$I:$I,"x")</f>
        <v>0</v>
      </c>
      <c r="S30">
        <f>COUNTIFS('Most Effective'!$A:$A,$N30,'Most Effective'!$F:$F,S$1,'Most Effective'!$I:$I,"x")</f>
        <v>0</v>
      </c>
      <c r="T30">
        <f>COUNTIFS('Most Effective'!$A:$A,$N30,'Most Effective'!$F:$F,T$1,'Most Effective'!$I:$I,"x")</f>
        <v>0</v>
      </c>
      <c r="U30">
        <f>COUNTIFS('Most Effective'!$A:$A,$N30,'Most Effective'!$F:$F,U$1,'Most Effective'!$I:$I,"x")</f>
        <v>0</v>
      </c>
      <c r="V30">
        <f>COUNTIFS('Most Effective'!$A:$A,$N30,'Most Effective'!$F:$F,V$1,'Most Effective'!$I:$I,"x")</f>
        <v>0</v>
      </c>
      <c r="W30">
        <f>COUNTIFS('Most Effective'!$A:$A,$N30,'Most Effective'!$F:$F,W$1,'Most Effective'!$I:$I,"x")</f>
        <v>0</v>
      </c>
      <c r="X30">
        <f t="shared" si="0"/>
        <v>0</v>
      </c>
    </row>
    <row r="31" spans="2:24" x14ac:dyDescent="0.35">
      <c r="B31" t="s">
        <v>528</v>
      </c>
      <c r="C31">
        <f>COUNTIFS('Source Data'!AS:AS,"&gt;4",'Source Data'!$A:$A,$B31)</f>
        <v>2</v>
      </c>
      <c r="D31">
        <f>COUNTIFS('Source Data'!AT:AT,"&gt;4",'Source Data'!$A:$A,$B31)</f>
        <v>2</v>
      </c>
      <c r="E31">
        <f>COUNTIFS('Source Data'!AU:AU,"&gt;4",'Source Data'!$A:$A,$B31)</f>
        <v>3</v>
      </c>
      <c r="F31">
        <f>COUNTIFS('Source Data'!AV:AV,"&gt;4",'Source Data'!$A:$A,$B31)</f>
        <v>3</v>
      </c>
      <c r="G31">
        <f>COUNTIFS('Source Data'!AW:AW,"&gt;4",'Source Data'!$A:$A,$B31)</f>
        <v>1</v>
      </c>
      <c r="H31">
        <f>COUNTIFS('Source Data'!AX:AX,"&gt;4",'Source Data'!$A:$A,$B31)</f>
        <v>1</v>
      </c>
      <c r="I31">
        <f>COUNTIFS('Source Data'!AY:AY,"&gt;4",'Source Data'!$A:$A,$B31)</f>
        <v>2</v>
      </c>
      <c r="J31">
        <f>COUNTIFS('Source Data'!AZ:AZ,"&gt;4",'Source Data'!$A:$A,$B31)</f>
        <v>3</v>
      </c>
      <c r="K31">
        <f>COUNTIFS('Source Data'!BA:BA,"&gt;4",'Source Data'!$A:$A,$B31)</f>
        <v>0</v>
      </c>
      <c r="L31">
        <f>COUNTIFS('Source Data'!$A:$A,$B31)</f>
        <v>11</v>
      </c>
      <c r="N31" t="s">
        <v>528</v>
      </c>
      <c r="O31">
        <f>COUNTIFS('Most Effective'!$A:$A,$N31,'Most Effective'!$F:$F,O$1,'Most Effective'!$I:$I,"x")</f>
        <v>0</v>
      </c>
      <c r="P31">
        <f>COUNTIFS('Most Effective'!$A:$A,$N31,'Most Effective'!$F:$F,P$1,'Most Effective'!$I:$I,"x")</f>
        <v>0</v>
      </c>
      <c r="Q31">
        <f>COUNTIFS('Most Effective'!$A:$A,$N31,'Most Effective'!$F:$F,Q$1,'Most Effective'!$I:$I,"x")</f>
        <v>2</v>
      </c>
      <c r="R31">
        <f>COUNTIFS('Most Effective'!$A:$A,$N31,'Most Effective'!$F:$F,R$1,'Most Effective'!$I:$I,"x")</f>
        <v>1</v>
      </c>
      <c r="S31">
        <f>COUNTIFS('Most Effective'!$A:$A,$N31,'Most Effective'!$F:$F,S$1,'Most Effective'!$I:$I,"x")</f>
        <v>0</v>
      </c>
      <c r="T31">
        <f>COUNTIFS('Most Effective'!$A:$A,$N31,'Most Effective'!$F:$F,T$1,'Most Effective'!$I:$I,"x")</f>
        <v>0</v>
      </c>
      <c r="U31">
        <f>COUNTIFS('Most Effective'!$A:$A,$N31,'Most Effective'!$F:$F,U$1,'Most Effective'!$I:$I,"x")</f>
        <v>1</v>
      </c>
      <c r="V31">
        <f>COUNTIFS('Most Effective'!$A:$A,$N31,'Most Effective'!$F:$F,V$1,'Most Effective'!$I:$I,"x")</f>
        <v>0</v>
      </c>
      <c r="W31">
        <f>COUNTIFS('Most Effective'!$A:$A,$N31,'Most Effective'!$F:$F,W$1,'Most Effective'!$I:$I,"x")</f>
        <v>0</v>
      </c>
      <c r="X31">
        <f t="shared" si="0"/>
        <v>4</v>
      </c>
    </row>
    <row r="32" spans="2:24" x14ac:dyDescent="0.35">
      <c r="B32" t="s">
        <v>548</v>
      </c>
      <c r="C32">
        <f>COUNTIFS('Source Data'!AS:AS,"&gt;4",'Source Data'!$A:$A,$B32)</f>
        <v>0</v>
      </c>
      <c r="D32">
        <f>COUNTIFS('Source Data'!AT:AT,"&gt;4",'Source Data'!$A:$A,$B32)</f>
        <v>1</v>
      </c>
      <c r="E32">
        <f>COUNTIFS('Source Data'!AU:AU,"&gt;4",'Source Data'!$A:$A,$B32)</f>
        <v>1</v>
      </c>
      <c r="F32">
        <f>COUNTIFS('Source Data'!AV:AV,"&gt;4",'Source Data'!$A:$A,$B32)</f>
        <v>1</v>
      </c>
      <c r="G32">
        <f>COUNTIFS('Source Data'!AW:AW,"&gt;4",'Source Data'!$A:$A,$B32)</f>
        <v>1</v>
      </c>
      <c r="H32">
        <f>COUNTIFS('Source Data'!AX:AX,"&gt;4",'Source Data'!$A:$A,$B32)</f>
        <v>0</v>
      </c>
      <c r="I32">
        <f>COUNTIFS('Source Data'!AY:AY,"&gt;4",'Source Data'!$A:$A,$B32)</f>
        <v>1</v>
      </c>
      <c r="J32">
        <f>COUNTIFS('Source Data'!AZ:AZ,"&gt;4",'Source Data'!$A:$A,$B32)</f>
        <v>1</v>
      </c>
      <c r="K32">
        <f>COUNTIFS('Source Data'!BA:BA,"&gt;4",'Source Data'!$A:$A,$B32)</f>
        <v>0</v>
      </c>
      <c r="L32">
        <f>COUNTIFS('Source Data'!$A:$A,$B32)</f>
        <v>10</v>
      </c>
      <c r="N32" t="s">
        <v>548</v>
      </c>
      <c r="O32">
        <f>COUNTIFS('Most Effective'!$A:$A,$N32,'Most Effective'!$F:$F,O$1,'Most Effective'!$I:$I,"x")</f>
        <v>0</v>
      </c>
      <c r="P32">
        <f>COUNTIFS('Most Effective'!$A:$A,$N32,'Most Effective'!$F:$F,P$1,'Most Effective'!$I:$I,"x")</f>
        <v>1</v>
      </c>
      <c r="Q32">
        <f>COUNTIFS('Most Effective'!$A:$A,$N32,'Most Effective'!$F:$F,Q$1,'Most Effective'!$I:$I,"x")</f>
        <v>0</v>
      </c>
      <c r="R32">
        <f>COUNTIFS('Most Effective'!$A:$A,$N32,'Most Effective'!$F:$F,R$1,'Most Effective'!$I:$I,"x")</f>
        <v>0</v>
      </c>
      <c r="S32">
        <f>COUNTIFS('Most Effective'!$A:$A,$N32,'Most Effective'!$F:$F,S$1,'Most Effective'!$I:$I,"x")</f>
        <v>0</v>
      </c>
      <c r="T32">
        <f>COUNTIFS('Most Effective'!$A:$A,$N32,'Most Effective'!$F:$F,T$1,'Most Effective'!$I:$I,"x")</f>
        <v>0</v>
      </c>
      <c r="U32">
        <f>COUNTIFS('Most Effective'!$A:$A,$N32,'Most Effective'!$F:$F,U$1,'Most Effective'!$I:$I,"x")</f>
        <v>0</v>
      </c>
      <c r="V32">
        <f>COUNTIFS('Most Effective'!$A:$A,$N32,'Most Effective'!$F:$F,V$1,'Most Effective'!$I:$I,"x")</f>
        <v>0</v>
      </c>
      <c r="W32">
        <f>COUNTIFS('Most Effective'!$A:$A,$N32,'Most Effective'!$F:$F,W$1,'Most Effective'!$I:$I,"x")</f>
        <v>0</v>
      </c>
      <c r="X32">
        <f t="shared" si="0"/>
        <v>1</v>
      </c>
    </row>
    <row r="33" spans="2:24" x14ac:dyDescent="0.35">
      <c r="B33" t="s">
        <v>561</v>
      </c>
      <c r="C33">
        <f>COUNTIFS('Source Data'!AS:AS,"&gt;4",'Source Data'!$A:$A,$B33)</f>
        <v>2</v>
      </c>
      <c r="D33">
        <f>COUNTIFS('Source Data'!AT:AT,"&gt;4",'Source Data'!$A:$A,$B33)</f>
        <v>2</v>
      </c>
      <c r="E33">
        <f>COUNTIFS('Source Data'!AU:AU,"&gt;4",'Source Data'!$A:$A,$B33)</f>
        <v>2</v>
      </c>
      <c r="F33">
        <f>COUNTIFS('Source Data'!AV:AV,"&gt;4",'Source Data'!$A:$A,$B33)</f>
        <v>1</v>
      </c>
      <c r="G33">
        <f>COUNTIFS('Source Data'!AW:AW,"&gt;4",'Source Data'!$A:$A,$B33)</f>
        <v>1</v>
      </c>
      <c r="H33">
        <f>COUNTIFS('Source Data'!AX:AX,"&gt;4",'Source Data'!$A:$A,$B33)</f>
        <v>0</v>
      </c>
      <c r="I33">
        <f>COUNTIFS('Source Data'!AY:AY,"&gt;4",'Source Data'!$A:$A,$B33)</f>
        <v>1</v>
      </c>
      <c r="J33">
        <f>COUNTIFS('Source Data'!AZ:AZ,"&gt;4",'Source Data'!$A:$A,$B33)</f>
        <v>1</v>
      </c>
      <c r="K33">
        <f>COUNTIFS('Source Data'!BA:BA,"&gt;4",'Source Data'!$A:$A,$B33)</f>
        <v>0</v>
      </c>
      <c r="L33">
        <f>COUNTIFS('Source Data'!$A:$A,$B33)</f>
        <v>6</v>
      </c>
      <c r="N33" t="s">
        <v>561</v>
      </c>
      <c r="O33">
        <f>COUNTIFS('Most Effective'!$A:$A,$N33,'Most Effective'!$F:$F,O$1,'Most Effective'!$I:$I,"x")</f>
        <v>1</v>
      </c>
      <c r="P33">
        <f>COUNTIFS('Most Effective'!$A:$A,$N33,'Most Effective'!$F:$F,P$1,'Most Effective'!$I:$I,"x")</f>
        <v>0</v>
      </c>
      <c r="Q33">
        <f>COUNTIFS('Most Effective'!$A:$A,$N33,'Most Effective'!$F:$F,Q$1,'Most Effective'!$I:$I,"x")</f>
        <v>0</v>
      </c>
      <c r="R33">
        <f>COUNTIFS('Most Effective'!$A:$A,$N33,'Most Effective'!$F:$F,R$1,'Most Effective'!$I:$I,"x")</f>
        <v>0</v>
      </c>
      <c r="S33">
        <f>COUNTIFS('Most Effective'!$A:$A,$N33,'Most Effective'!$F:$F,S$1,'Most Effective'!$I:$I,"x")</f>
        <v>0</v>
      </c>
      <c r="T33">
        <f>COUNTIFS('Most Effective'!$A:$A,$N33,'Most Effective'!$F:$F,T$1,'Most Effective'!$I:$I,"x")</f>
        <v>0</v>
      </c>
      <c r="U33">
        <f>COUNTIFS('Most Effective'!$A:$A,$N33,'Most Effective'!$F:$F,U$1,'Most Effective'!$I:$I,"x")</f>
        <v>0</v>
      </c>
      <c r="V33">
        <f>COUNTIFS('Most Effective'!$A:$A,$N33,'Most Effective'!$F:$F,V$1,'Most Effective'!$I:$I,"x")</f>
        <v>0</v>
      </c>
      <c r="W33">
        <f>COUNTIFS('Most Effective'!$A:$A,$N33,'Most Effective'!$F:$F,W$1,'Most Effective'!$I:$I,"x")</f>
        <v>0</v>
      </c>
      <c r="X33">
        <f t="shared" si="0"/>
        <v>1</v>
      </c>
    </row>
    <row r="34" spans="2:24" x14ac:dyDescent="0.35">
      <c r="B34" t="s">
        <v>587</v>
      </c>
      <c r="C34">
        <f>COUNTIFS('Source Data'!AS:AS,"&gt;4",'Source Data'!$A:$A,$B34)</f>
        <v>0</v>
      </c>
      <c r="D34">
        <f>COUNTIFS('Source Data'!AT:AT,"&gt;4",'Source Data'!$A:$A,$B34)</f>
        <v>0</v>
      </c>
      <c r="E34">
        <f>COUNTIFS('Source Data'!AU:AU,"&gt;4",'Source Data'!$A:$A,$B34)</f>
        <v>0</v>
      </c>
      <c r="F34">
        <f>COUNTIFS('Source Data'!AV:AV,"&gt;4",'Source Data'!$A:$A,$B34)</f>
        <v>0</v>
      </c>
      <c r="G34">
        <f>COUNTIFS('Source Data'!AW:AW,"&gt;4",'Source Data'!$A:$A,$B34)</f>
        <v>0</v>
      </c>
      <c r="H34">
        <f>COUNTIFS('Source Data'!AX:AX,"&gt;4",'Source Data'!$A:$A,$B34)</f>
        <v>0</v>
      </c>
      <c r="I34">
        <f>COUNTIFS('Source Data'!AY:AY,"&gt;4",'Source Data'!$A:$A,$B34)</f>
        <v>0</v>
      </c>
      <c r="J34">
        <f>COUNTIFS('Source Data'!AZ:AZ,"&gt;4",'Source Data'!$A:$A,$B34)</f>
        <v>1</v>
      </c>
      <c r="K34">
        <f>COUNTIFS('Source Data'!BA:BA,"&gt;4",'Source Data'!$A:$A,$B34)</f>
        <v>0</v>
      </c>
      <c r="L34">
        <f>COUNTIFS('Source Data'!$A:$A,$B34)</f>
        <v>3</v>
      </c>
      <c r="N34" t="s">
        <v>587</v>
      </c>
      <c r="O34">
        <f>COUNTIFS('Most Effective'!$A:$A,$N34,'Most Effective'!$F:$F,O$1,'Most Effective'!$I:$I,"x")</f>
        <v>0</v>
      </c>
      <c r="P34">
        <f>COUNTIFS('Most Effective'!$A:$A,$N34,'Most Effective'!$F:$F,P$1,'Most Effective'!$I:$I,"x")</f>
        <v>0</v>
      </c>
      <c r="Q34">
        <f>COUNTIFS('Most Effective'!$A:$A,$N34,'Most Effective'!$F:$F,Q$1,'Most Effective'!$I:$I,"x")</f>
        <v>0</v>
      </c>
      <c r="R34">
        <f>COUNTIFS('Most Effective'!$A:$A,$N34,'Most Effective'!$F:$F,R$1,'Most Effective'!$I:$I,"x")</f>
        <v>0</v>
      </c>
      <c r="S34">
        <f>COUNTIFS('Most Effective'!$A:$A,$N34,'Most Effective'!$F:$F,S$1,'Most Effective'!$I:$I,"x")</f>
        <v>0</v>
      </c>
      <c r="T34">
        <f>COUNTIFS('Most Effective'!$A:$A,$N34,'Most Effective'!$F:$F,T$1,'Most Effective'!$I:$I,"x")</f>
        <v>0</v>
      </c>
      <c r="U34">
        <f>COUNTIFS('Most Effective'!$A:$A,$N34,'Most Effective'!$F:$F,U$1,'Most Effective'!$I:$I,"x")</f>
        <v>0</v>
      </c>
      <c r="V34">
        <f>COUNTIFS('Most Effective'!$A:$A,$N34,'Most Effective'!$F:$F,V$1,'Most Effective'!$I:$I,"x")</f>
        <v>1</v>
      </c>
      <c r="W34">
        <f>COUNTIFS('Most Effective'!$A:$A,$N34,'Most Effective'!$F:$F,W$1,'Most Effective'!$I:$I,"x")</f>
        <v>0</v>
      </c>
      <c r="X34">
        <f t="shared" si="0"/>
        <v>1</v>
      </c>
    </row>
    <row r="35" spans="2:24" x14ac:dyDescent="0.35">
      <c r="B35" t="s">
        <v>399</v>
      </c>
      <c r="C35">
        <f>COUNTIFS('Source Data'!AS:AS,"&gt;4",'Source Data'!$A:$A,$B35)</f>
        <v>0</v>
      </c>
      <c r="D35">
        <f>COUNTIFS('Source Data'!AT:AT,"&gt;4",'Source Data'!$A:$A,$B35)</f>
        <v>0</v>
      </c>
      <c r="E35">
        <f>COUNTIFS('Source Data'!AU:AU,"&gt;4",'Source Data'!$A:$A,$B35)</f>
        <v>0</v>
      </c>
      <c r="F35">
        <f>COUNTIFS('Source Data'!AV:AV,"&gt;4",'Source Data'!$A:$A,$B35)</f>
        <v>1</v>
      </c>
      <c r="G35">
        <f>COUNTIFS('Source Data'!AW:AW,"&gt;4",'Source Data'!$A:$A,$B35)</f>
        <v>0</v>
      </c>
      <c r="H35">
        <f>COUNTIFS('Source Data'!AX:AX,"&gt;4",'Source Data'!$A:$A,$B35)</f>
        <v>0</v>
      </c>
      <c r="I35">
        <f>COUNTIFS('Source Data'!AY:AY,"&gt;4",'Source Data'!$A:$A,$B35)</f>
        <v>0</v>
      </c>
      <c r="J35">
        <f>COUNTIFS('Source Data'!AZ:AZ,"&gt;4",'Source Data'!$A:$A,$B35)</f>
        <v>1</v>
      </c>
      <c r="K35">
        <f>COUNTIFS('Source Data'!BA:BA,"&gt;4",'Source Data'!$A:$A,$B35)</f>
        <v>0</v>
      </c>
      <c r="L35">
        <f>COUNTIFS('Source Data'!$A:$A,$B35)</f>
        <v>5</v>
      </c>
      <c r="N35" t="s">
        <v>399</v>
      </c>
      <c r="O35">
        <f>COUNTIFS('Most Effective'!$A:$A,$N35,'Most Effective'!$F:$F,O$1,'Most Effective'!$I:$I,"x")</f>
        <v>0</v>
      </c>
      <c r="P35">
        <f>COUNTIFS('Most Effective'!$A:$A,$N35,'Most Effective'!$F:$F,P$1,'Most Effective'!$I:$I,"x")</f>
        <v>0</v>
      </c>
      <c r="Q35">
        <f>COUNTIFS('Most Effective'!$A:$A,$N35,'Most Effective'!$F:$F,Q$1,'Most Effective'!$I:$I,"x")</f>
        <v>0</v>
      </c>
      <c r="R35">
        <f>COUNTIFS('Most Effective'!$A:$A,$N35,'Most Effective'!$F:$F,R$1,'Most Effective'!$I:$I,"x")</f>
        <v>0</v>
      </c>
      <c r="S35">
        <f>COUNTIFS('Most Effective'!$A:$A,$N35,'Most Effective'!$F:$F,S$1,'Most Effective'!$I:$I,"x")</f>
        <v>0</v>
      </c>
      <c r="T35">
        <f>COUNTIFS('Most Effective'!$A:$A,$N35,'Most Effective'!$F:$F,T$1,'Most Effective'!$I:$I,"x")</f>
        <v>0</v>
      </c>
      <c r="U35">
        <f>COUNTIFS('Most Effective'!$A:$A,$N35,'Most Effective'!$F:$F,U$1,'Most Effective'!$I:$I,"x")</f>
        <v>0</v>
      </c>
      <c r="V35">
        <f>COUNTIFS('Most Effective'!$A:$A,$N35,'Most Effective'!$F:$F,V$1,'Most Effective'!$I:$I,"x")</f>
        <v>0</v>
      </c>
      <c r="W35">
        <f>COUNTIFS('Most Effective'!$A:$A,$N35,'Most Effective'!$F:$F,W$1,'Most Effective'!$I:$I,"x")</f>
        <v>0</v>
      </c>
      <c r="X35">
        <f t="shared" si="0"/>
        <v>0</v>
      </c>
    </row>
    <row r="36" spans="2:24" x14ac:dyDescent="0.35">
      <c r="B36" t="s">
        <v>626</v>
      </c>
      <c r="C36">
        <f>COUNTIFS('Source Data'!AS:AS,"&gt;4",'Source Data'!$A:$A,$B36)</f>
        <v>2</v>
      </c>
      <c r="D36">
        <f>COUNTIFS('Source Data'!AT:AT,"&gt;4",'Source Data'!$A:$A,$B36)</f>
        <v>2</v>
      </c>
      <c r="E36">
        <f>COUNTIFS('Source Data'!AU:AU,"&gt;4",'Source Data'!$A:$A,$B36)</f>
        <v>3</v>
      </c>
      <c r="F36">
        <f>COUNTIFS('Source Data'!AV:AV,"&gt;4",'Source Data'!$A:$A,$B36)</f>
        <v>3</v>
      </c>
      <c r="G36">
        <f>COUNTIFS('Source Data'!AW:AW,"&gt;4",'Source Data'!$A:$A,$B36)</f>
        <v>3</v>
      </c>
      <c r="H36">
        <f>COUNTIFS('Source Data'!AX:AX,"&gt;4",'Source Data'!$A:$A,$B36)</f>
        <v>2</v>
      </c>
      <c r="I36">
        <f>COUNTIFS('Source Data'!AY:AY,"&gt;4",'Source Data'!$A:$A,$B36)</f>
        <v>2</v>
      </c>
      <c r="J36">
        <f>COUNTIFS('Source Data'!AZ:AZ,"&gt;4",'Source Data'!$A:$A,$B36)</f>
        <v>3</v>
      </c>
      <c r="K36">
        <f>COUNTIFS('Source Data'!BA:BA,"&gt;4",'Source Data'!$A:$A,$B36)</f>
        <v>1</v>
      </c>
      <c r="L36">
        <f>COUNTIFS('Source Data'!$A:$A,$B36)</f>
        <v>9</v>
      </c>
      <c r="N36" t="s">
        <v>626</v>
      </c>
      <c r="O36">
        <f>COUNTIFS('Most Effective'!$A:$A,$N36,'Most Effective'!$F:$F,O$1,'Most Effective'!$I:$I,"x")</f>
        <v>0</v>
      </c>
      <c r="P36">
        <f>COUNTIFS('Most Effective'!$A:$A,$N36,'Most Effective'!$F:$F,P$1,'Most Effective'!$I:$I,"x")</f>
        <v>1</v>
      </c>
      <c r="Q36">
        <f>COUNTIFS('Most Effective'!$A:$A,$N36,'Most Effective'!$F:$F,Q$1,'Most Effective'!$I:$I,"x")</f>
        <v>0</v>
      </c>
      <c r="R36">
        <f>COUNTIFS('Most Effective'!$A:$A,$N36,'Most Effective'!$F:$F,R$1,'Most Effective'!$I:$I,"x")</f>
        <v>1</v>
      </c>
      <c r="S36">
        <f>COUNTIFS('Most Effective'!$A:$A,$N36,'Most Effective'!$F:$F,S$1,'Most Effective'!$I:$I,"x")</f>
        <v>0</v>
      </c>
      <c r="T36">
        <f>COUNTIFS('Most Effective'!$A:$A,$N36,'Most Effective'!$F:$F,T$1,'Most Effective'!$I:$I,"x")</f>
        <v>0</v>
      </c>
      <c r="U36">
        <f>COUNTIFS('Most Effective'!$A:$A,$N36,'Most Effective'!$F:$F,U$1,'Most Effective'!$I:$I,"x")</f>
        <v>1</v>
      </c>
      <c r="V36">
        <f>COUNTIFS('Most Effective'!$A:$A,$N36,'Most Effective'!$F:$F,V$1,'Most Effective'!$I:$I,"x")</f>
        <v>0</v>
      </c>
      <c r="W36">
        <f>COUNTIFS('Most Effective'!$A:$A,$N36,'Most Effective'!$F:$F,W$1,'Most Effective'!$I:$I,"x")</f>
        <v>0</v>
      </c>
      <c r="X36">
        <f t="shared" si="0"/>
        <v>3</v>
      </c>
    </row>
    <row r="37" spans="2:24" x14ac:dyDescent="0.35">
      <c r="B37" t="s">
        <v>677</v>
      </c>
      <c r="C37">
        <f>COUNTIFS('Source Data'!AS:AS,"&gt;4",'Source Data'!$A:$A,$B37)</f>
        <v>1</v>
      </c>
      <c r="D37">
        <f>COUNTIFS('Source Data'!AT:AT,"&gt;4",'Source Data'!$A:$A,$B37)</f>
        <v>1</v>
      </c>
      <c r="E37">
        <f>COUNTIFS('Source Data'!AU:AU,"&gt;4",'Source Data'!$A:$A,$B37)</f>
        <v>1</v>
      </c>
      <c r="F37">
        <f>COUNTIFS('Source Data'!AV:AV,"&gt;4",'Source Data'!$A:$A,$B37)</f>
        <v>1</v>
      </c>
      <c r="G37">
        <f>COUNTIFS('Source Data'!AW:AW,"&gt;4",'Source Data'!$A:$A,$B37)</f>
        <v>0</v>
      </c>
      <c r="H37">
        <f>COUNTIFS('Source Data'!AX:AX,"&gt;4",'Source Data'!$A:$A,$B37)</f>
        <v>0</v>
      </c>
      <c r="I37">
        <f>COUNTIFS('Source Data'!AY:AY,"&gt;4",'Source Data'!$A:$A,$B37)</f>
        <v>1</v>
      </c>
      <c r="J37">
        <f>COUNTIFS('Source Data'!AZ:AZ,"&gt;4",'Source Data'!$A:$A,$B37)</f>
        <v>1</v>
      </c>
      <c r="K37">
        <f>COUNTIFS('Source Data'!BA:BA,"&gt;4",'Source Data'!$A:$A,$B37)</f>
        <v>0</v>
      </c>
      <c r="L37">
        <f>COUNTIFS('Source Data'!$A:$A,$B37)</f>
        <v>5</v>
      </c>
      <c r="N37" t="s">
        <v>677</v>
      </c>
      <c r="O37">
        <f>COUNTIFS('Most Effective'!$A:$A,$N37,'Most Effective'!$F:$F,O$1,'Most Effective'!$I:$I,"x")</f>
        <v>0</v>
      </c>
      <c r="P37">
        <f>COUNTIFS('Most Effective'!$A:$A,$N37,'Most Effective'!$F:$F,P$1,'Most Effective'!$I:$I,"x")</f>
        <v>1</v>
      </c>
      <c r="Q37">
        <f>COUNTIFS('Most Effective'!$A:$A,$N37,'Most Effective'!$F:$F,Q$1,'Most Effective'!$I:$I,"x")</f>
        <v>1</v>
      </c>
      <c r="R37">
        <f>COUNTIFS('Most Effective'!$A:$A,$N37,'Most Effective'!$F:$F,R$1,'Most Effective'!$I:$I,"x")</f>
        <v>0</v>
      </c>
      <c r="S37">
        <f>COUNTIFS('Most Effective'!$A:$A,$N37,'Most Effective'!$F:$F,S$1,'Most Effective'!$I:$I,"x")</f>
        <v>0</v>
      </c>
      <c r="T37">
        <f>COUNTIFS('Most Effective'!$A:$A,$N37,'Most Effective'!$F:$F,T$1,'Most Effective'!$I:$I,"x")</f>
        <v>0</v>
      </c>
      <c r="U37">
        <f>COUNTIFS('Most Effective'!$A:$A,$N37,'Most Effective'!$F:$F,U$1,'Most Effective'!$I:$I,"x")</f>
        <v>0</v>
      </c>
      <c r="V37">
        <f>COUNTIFS('Most Effective'!$A:$A,$N37,'Most Effective'!$F:$F,V$1,'Most Effective'!$I:$I,"x")</f>
        <v>0</v>
      </c>
      <c r="W37">
        <f>COUNTIFS('Most Effective'!$A:$A,$N37,'Most Effective'!$F:$F,W$1,'Most Effective'!$I:$I,"x")</f>
        <v>0</v>
      </c>
      <c r="X37">
        <f t="shared" si="0"/>
        <v>2</v>
      </c>
    </row>
    <row r="38" spans="2:24" x14ac:dyDescent="0.35">
      <c r="B38" t="s">
        <v>737</v>
      </c>
      <c r="C38">
        <f>COUNTIFS('Source Data'!AS:AS,"&gt;4",'Source Data'!$A:$A,$B38)</f>
        <v>0</v>
      </c>
      <c r="D38">
        <f>COUNTIFS('Source Data'!AT:AT,"&gt;4",'Source Data'!$A:$A,$B38)</f>
        <v>1</v>
      </c>
      <c r="E38">
        <f>COUNTIFS('Source Data'!AU:AU,"&gt;4",'Source Data'!$A:$A,$B38)</f>
        <v>1</v>
      </c>
      <c r="F38">
        <f>COUNTIFS('Source Data'!AV:AV,"&gt;4",'Source Data'!$A:$A,$B38)</f>
        <v>1</v>
      </c>
      <c r="G38">
        <f>COUNTIFS('Source Data'!AW:AW,"&gt;4",'Source Data'!$A:$A,$B38)</f>
        <v>2</v>
      </c>
      <c r="H38">
        <f>COUNTIFS('Source Data'!AX:AX,"&gt;4",'Source Data'!$A:$A,$B38)</f>
        <v>1</v>
      </c>
      <c r="I38">
        <f>COUNTIFS('Source Data'!AY:AY,"&gt;4",'Source Data'!$A:$A,$B38)</f>
        <v>1</v>
      </c>
      <c r="J38">
        <f>COUNTIFS('Source Data'!AZ:AZ,"&gt;4",'Source Data'!$A:$A,$B38)</f>
        <v>1</v>
      </c>
      <c r="K38">
        <f>COUNTIFS('Source Data'!BA:BA,"&gt;4",'Source Data'!$A:$A,$B38)</f>
        <v>1</v>
      </c>
      <c r="L38">
        <f>COUNTIFS('Source Data'!$A:$A,$B38)</f>
        <v>6</v>
      </c>
      <c r="N38" t="s">
        <v>737</v>
      </c>
      <c r="O38">
        <f>COUNTIFS('Most Effective'!$A:$A,$N38,'Most Effective'!$F:$F,O$1,'Most Effective'!$I:$I,"x")</f>
        <v>0</v>
      </c>
      <c r="P38">
        <f>COUNTIFS('Most Effective'!$A:$A,$N38,'Most Effective'!$F:$F,P$1,'Most Effective'!$I:$I,"x")</f>
        <v>0</v>
      </c>
      <c r="Q38">
        <f>COUNTIFS('Most Effective'!$A:$A,$N38,'Most Effective'!$F:$F,Q$1,'Most Effective'!$I:$I,"x")</f>
        <v>0</v>
      </c>
      <c r="R38">
        <f>COUNTIFS('Most Effective'!$A:$A,$N38,'Most Effective'!$F:$F,R$1,'Most Effective'!$I:$I,"x")</f>
        <v>1</v>
      </c>
      <c r="S38">
        <f>COUNTIFS('Most Effective'!$A:$A,$N38,'Most Effective'!$F:$F,S$1,'Most Effective'!$I:$I,"x")</f>
        <v>0</v>
      </c>
      <c r="T38">
        <f>COUNTIFS('Most Effective'!$A:$A,$N38,'Most Effective'!$F:$F,T$1,'Most Effective'!$I:$I,"x")</f>
        <v>0</v>
      </c>
      <c r="U38">
        <f>COUNTIFS('Most Effective'!$A:$A,$N38,'Most Effective'!$F:$F,U$1,'Most Effective'!$I:$I,"x")</f>
        <v>0</v>
      </c>
      <c r="V38">
        <f>COUNTIFS('Most Effective'!$A:$A,$N38,'Most Effective'!$F:$F,V$1,'Most Effective'!$I:$I,"x")</f>
        <v>0</v>
      </c>
      <c r="W38">
        <f>COUNTIFS('Most Effective'!$A:$A,$N38,'Most Effective'!$F:$F,W$1,'Most Effective'!$I:$I,"x")</f>
        <v>0</v>
      </c>
      <c r="X38">
        <f t="shared" si="0"/>
        <v>1</v>
      </c>
    </row>
    <row r="39" spans="2:24" x14ac:dyDescent="0.35">
      <c r="B39" t="s">
        <v>766</v>
      </c>
      <c r="C39">
        <f>COUNTIFS('Source Data'!AS:AS,"&gt;4",'Source Data'!$A:$A,$B39)</f>
        <v>3</v>
      </c>
      <c r="D39">
        <f>COUNTIFS('Source Data'!AT:AT,"&gt;4",'Source Data'!$A:$A,$B39)</f>
        <v>3</v>
      </c>
      <c r="E39">
        <f>COUNTIFS('Source Data'!AU:AU,"&gt;4",'Source Data'!$A:$A,$B39)</f>
        <v>2</v>
      </c>
      <c r="F39">
        <f>COUNTIFS('Source Data'!AV:AV,"&gt;4",'Source Data'!$A:$A,$B39)</f>
        <v>2</v>
      </c>
      <c r="G39">
        <f>COUNTIFS('Source Data'!AW:AW,"&gt;4",'Source Data'!$A:$A,$B39)</f>
        <v>2</v>
      </c>
      <c r="H39">
        <f>COUNTIFS('Source Data'!AX:AX,"&gt;4",'Source Data'!$A:$A,$B39)</f>
        <v>2</v>
      </c>
      <c r="I39">
        <f>COUNTIFS('Source Data'!AY:AY,"&gt;4",'Source Data'!$A:$A,$B39)</f>
        <v>2</v>
      </c>
      <c r="J39">
        <f>COUNTIFS('Source Data'!AZ:AZ,"&gt;4",'Source Data'!$A:$A,$B39)</f>
        <v>2</v>
      </c>
      <c r="K39">
        <f>COUNTIFS('Source Data'!BA:BA,"&gt;4",'Source Data'!$A:$A,$B39)</f>
        <v>1</v>
      </c>
      <c r="L39">
        <f>COUNTIFS('Source Data'!$A:$A,$B39)</f>
        <v>5</v>
      </c>
      <c r="N39" t="s">
        <v>766</v>
      </c>
      <c r="O39">
        <f>COUNTIFS('Most Effective'!$A:$A,$N39,'Most Effective'!$F:$F,O$1,'Most Effective'!$I:$I,"x")</f>
        <v>0</v>
      </c>
      <c r="P39">
        <f>COUNTIFS('Most Effective'!$A:$A,$N39,'Most Effective'!$F:$F,P$1,'Most Effective'!$I:$I,"x")</f>
        <v>1</v>
      </c>
      <c r="Q39">
        <f>COUNTIFS('Most Effective'!$A:$A,$N39,'Most Effective'!$F:$F,Q$1,'Most Effective'!$I:$I,"x")</f>
        <v>1</v>
      </c>
      <c r="R39">
        <f>COUNTIFS('Most Effective'!$A:$A,$N39,'Most Effective'!$F:$F,R$1,'Most Effective'!$I:$I,"x")</f>
        <v>0</v>
      </c>
      <c r="S39">
        <f>COUNTIFS('Most Effective'!$A:$A,$N39,'Most Effective'!$F:$F,S$1,'Most Effective'!$I:$I,"x")</f>
        <v>0</v>
      </c>
      <c r="T39">
        <f>COUNTIFS('Most Effective'!$A:$A,$N39,'Most Effective'!$F:$F,T$1,'Most Effective'!$I:$I,"x")</f>
        <v>0</v>
      </c>
      <c r="U39">
        <f>COUNTIFS('Most Effective'!$A:$A,$N39,'Most Effective'!$F:$F,U$1,'Most Effective'!$I:$I,"x")</f>
        <v>0</v>
      </c>
      <c r="V39">
        <f>COUNTIFS('Most Effective'!$A:$A,$N39,'Most Effective'!$F:$F,V$1,'Most Effective'!$I:$I,"x")</f>
        <v>1</v>
      </c>
      <c r="W39">
        <f>COUNTIFS('Most Effective'!$A:$A,$N39,'Most Effective'!$F:$F,W$1,'Most Effective'!$I:$I,"x")</f>
        <v>0</v>
      </c>
      <c r="X39">
        <f t="shared" si="0"/>
        <v>3</v>
      </c>
    </row>
    <row r="40" spans="2:24" x14ac:dyDescent="0.35">
      <c r="B40" t="s">
        <v>789</v>
      </c>
      <c r="C40">
        <f>COUNTIFS('Source Data'!AS:AS,"&gt;4",'Source Data'!$A:$A,$B40)</f>
        <v>2</v>
      </c>
      <c r="D40">
        <f>COUNTIFS('Source Data'!AT:AT,"&gt;4",'Source Data'!$A:$A,$B40)</f>
        <v>3</v>
      </c>
      <c r="E40">
        <f>COUNTIFS('Source Data'!AU:AU,"&gt;4",'Source Data'!$A:$A,$B40)</f>
        <v>2</v>
      </c>
      <c r="F40">
        <f>COUNTIFS('Source Data'!AV:AV,"&gt;4",'Source Data'!$A:$A,$B40)</f>
        <v>3</v>
      </c>
      <c r="G40">
        <f>COUNTIFS('Source Data'!AW:AW,"&gt;4",'Source Data'!$A:$A,$B40)</f>
        <v>2</v>
      </c>
      <c r="H40">
        <f>COUNTIFS('Source Data'!AX:AX,"&gt;4",'Source Data'!$A:$A,$B40)</f>
        <v>2</v>
      </c>
      <c r="I40">
        <f>COUNTIFS('Source Data'!AY:AY,"&gt;4",'Source Data'!$A:$A,$B40)</f>
        <v>3</v>
      </c>
      <c r="J40">
        <f>COUNTIFS('Source Data'!AZ:AZ,"&gt;4",'Source Data'!$A:$A,$B40)</f>
        <v>2</v>
      </c>
      <c r="K40">
        <f>COUNTIFS('Source Data'!BA:BA,"&gt;4",'Source Data'!$A:$A,$B40)</f>
        <v>1</v>
      </c>
      <c r="L40">
        <f>COUNTIFS('Source Data'!$A:$A,$B40)</f>
        <v>6</v>
      </c>
      <c r="N40" t="s">
        <v>789</v>
      </c>
      <c r="O40">
        <f>COUNTIFS('Most Effective'!$A:$A,$N40,'Most Effective'!$F:$F,O$1,'Most Effective'!$I:$I,"x")</f>
        <v>0</v>
      </c>
      <c r="P40">
        <f>COUNTIFS('Most Effective'!$A:$A,$N40,'Most Effective'!$F:$F,P$1,'Most Effective'!$I:$I,"x")</f>
        <v>1</v>
      </c>
      <c r="Q40">
        <f>COUNTIFS('Most Effective'!$A:$A,$N40,'Most Effective'!$F:$F,Q$1,'Most Effective'!$I:$I,"x")</f>
        <v>1</v>
      </c>
      <c r="R40">
        <f>COUNTIFS('Most Effective'!$A:$A,$N40,'Most Effective'!$F:$F,R$1,'Most Effective'!$I:$I,"x")</f>
        <v>0</v>
      </c>
      <c r="S40">
        <f>COUNTIFS('Most Effective'!$A:$A,$N40,'Most Effective'!$F:$F,S$1,'Most Effective'!$I:$I,"x")</f>
        <v>0</v>
      </c>
      <c r="T40">
        <f>COUNTIFS('Most Effective'!$A:$A,$N40,'Most Effective'!$F:$F,T$1,'Most Effective'!$I:$I,"x")</f>
        <v>0</v>
      </c>
      <c r="U40">
        <f>COUNTIFS('Most Effective'!$A:$A,$N40,'Most Effective'!$F:$F,U$1,'Most Effective'!$I:$I,"x")</f>
        <v>0</v>
      </c>
      <c r="V40">
        <f>COUNTIFS('Most Effective'!$A:$A,$N40,'Most Effective'!$F:$F,V$1,'Most Effective'!$I:$I,"x")</f>
        <v>0</v>
      </c>
      <c r="W40">
        <f>COUNTIFS('Most Effective'!$A:$A,$N40,'Most Effective'!$F:$F,W$1,'Most Effective'!$I:$I,"x")</f>
        <v>0</v>
      </c>
      <c r="X40">
        <f t="shared" si="0"/>
        <v>2</v>
      </c>
    </row>
    <row r="41" spans="2:24" x14ac:dyDescent="0.35">
      <c r="B41" t="s">
        <v>823</v>
      </c>
      <c r="C41">
        <f>COUNTIFS('Source Data'!AS:AS,"&gt;4",'Source Data'!$A:$A,$B41)</f>
        <v>1</v>
      </c>
      <c r="D41">
        <f>COUNTIFS('Source Data'!AT:AT,"&gt;4",'Source Data'!$A:$A,$B41)</f>
        <v>1</v>
      </c>
      <c r="E41">
        <f>COUNTIFS('Source Data'!AU:AU,"&gt;4",'Source Data'!$A:$A,$B41)</f>
        <v>1</v>
      </c>
      <c r="F41">
        <f>COUNTIFS('Source Data'!AV:AV,"&gt;4",'Source Data'!$A:$A,$B41)</f>
        <v>1</v>
      </c>
      <c r="G41">
        <f>COUNTIFS('Source Data'!AW:AW,"&gt;4",'Source Data'!$A:$A,$B41)</f>
        <v>1</v>
      </c>
      <c r="H41">
        <f>COUNTIFS('Source Data'!AX:AX,"&gt;4",'Source Data'!$A:$A,$B41)</f>
        <v>0</v>
      </c>
      <c r="I41">
        <f>COUNTIFS('Source Data'!AY:AY,"&gt;4",'Source Data'!$A:$A,$B41)</f>
        <v>0</v>
      </c>
      <c r="J41">
        <f>COUNTIFS('Source Data'!AZ:AZ,"&gt;4",'Source Data'!$A:$A,$B41)</f>
        <v>1</v>
      </c>
      <c r="K41">
        <f>COUNTIFS('Source Data'!BA:BA,"&gt;4",'Source Data'!$A:$A,$B41)</f>
        <v>1</v>
      </c>
      <c r="L41">
        <f>COUNTIFS('Source Data'!$A:$A,$B41)</f>
        <v>7</v>
      </c>
      <c r="N41" t="s">
        <v>823</v>
      </c>
      <c r="O41">
        <f>COUNTIFS('Most Effective'!$A:$A,$N41,'Most Effective'!$F:$F,O$1,'Most Effective'!$I:$I,"x")</f>
        <v>0</v>
      </c>
      <c r="P41">
        <f>COUNTIFS('Most Effective'!$A:$A,$N41,'Most Effective'!$F:$F,P$1,'Most Effective'!$I:$I,"x")</f>
        <v>0</v>
      </c>
      <c r="Q41">
        <f>COUNTIFS('Most Effective'!$A:$A,$N41,'Most Effective'!$F:$F,Q$1,'Most Effective'!$I:$I,"x")</f>
        <v>0</v>
      </c>
      <c r="R41">
        <f>COUNTIFS('Most Effective'!$A:$A,$N41,'Most Effective'!$F:$F,R$1,'Most Effective'!$I:$I,"x")</f>
        <v>1</v>
      </c>
      <c r="S41">
        <f>COUNTIFS('Most Effective'!$A:$A,$N41,'Most Effective'!$F:$F,S$1,'Most Effective'!$I:$I,"x")</f>
        <v>0</v>
      </c>
      <c r="T41">
        <f>COUNTIFS('Most Effective'!$A:$A,$N41,'Most Effective'!$F:$F,T$1,'Most Effective'!$I:$I,"x")</f>
        <v>0</v>
      </c>
      <c r="U41">
        <f>COUNTIFS('Most Effective'!$A:$A,$N41,'Most Effective'!$F:$F,U$1,'Most Effective'!$I:$I,"x")</f>
        <v>0</v>
      </c>
      <c r="V41">
        <f>COUNTIFS('Most Effective'!$A:$A,$N41,'Most Effective'!$F:$F,V$1,'Most Effective'!$I:$I,"x")</f>
        <v>0</v>
      </c>
      <c r="W41">
        <f>COUNTIFS('Most Effective'!$A:$A,$N41,'Most Effective'!$F:$F,W$1,'Most Effective'!$I:$I,"x")</f>
        <v>0</v>
      </c>
      <c r="X41">
        <f t="shared" si="0"/>
        <v>1</v>
      </c>
    </row>
    <row r="42" spans="2:24" x14ac:dyDescent="0.35">
      <c r="B42" t="s">
        <v>639</v>
      </c>
      <c r="C42">
        <f>COUNTIFS('Source Data'!AS:AS,"&gt;4",'Source Data'!$A:$A,$B42)</f>
        <v>0</v>
      </c>
      <c r="D42">
        <f>COUNTIFS('Source Data'!AT:AT,"&gt;4",'Source Data'!$A:$A,$B42)</f>
        <v>1</v>
      </c>
      <c r="E42">
        <f>COUNTIFS('Source Data'!AU:AU,"&gt;4",'Source Data'!$A:$A,$B42)</f>
        <v>1</v>
      </c>
      <c r="F42">
        <f>COUNTIFS('Source Data'!AV:AV,"&gt;4",'Source Data'!$A:$A,$B42)</f>
        <v>1</v>
      </c>
      <c r="G42">
        <f>COUNTIFS('Source Data'!AW:AW,"&gt;4",'Source Data'!$A:$A,$B42)</f>
        <v>0</v>
      </c>
      <c r="H42">
        <f>COUNTIFS('Source Data'!AX:AX,"&gt;4",'Source Data'!$A:$A,$B42)</f>
        <v>0</v>
      </c>
      <c r="I42">
        <f>COUNTIFS('Source Data'!AY:AY,"&gt;4",'Source Data'!$A:$A,$B42)</f>
        <v>1</v>
      </c>
      <c r="J42">
        <f>COUNTIFS('Source Data'!AZ:AZ,"&gt;4",'Source Data'!$A:$A,$B42)</f>
        <v>1</v>
      </c>
      <c r="K42">
        <f>COUNTIFS('Source Data'!BA:BA,"&gt;4",'Source Data'!$A:$A,$B42)</f>
        <v>0</v>
      </c>
      <c r="L42">
        <f>COUNTIFS('Source Data'!$A:$A,$B42)</f>
        <v>8</v>
      </c>
      <c r="N42" t="s">
        <v>639</v>
      </c>
      <c r="O42">
        <f>COUNTIFS('Most Effective'!$A:$A,$N42,'Most Effective'!$F:$F,O$1,'Most Effective'!$I:$I,"x")</f>
        <v>0</v>
      </c>
      <c r="P42">
        <f>COUNTIFS('Most Effective'!$A:$A,$N42,'Most Effective'!$F:$F,P$1,'Most Effective'!$I:$I,"x")</f>
        <v>0</v>
      </c>
      <c r="Q42">
        <f>COUNTIFS('Most Effective'!$A:$A,$N42,'Most Effective'!$F:$F,Q$1,'Most Effective'!$I:$I,"x")</f>
        <v>0</v>
      </c>
      <c r="R42">
        <f>COUNTIFS('Most Effective'!$A:$A,$N42,'Most Effective'!$F:$F,R$1,'Most Effective'!$I:$I,"x")</f>
        <v>1</v>
      </c>
      <c r="S42">
        <f>COUNTIFS('Most Effective'!$A:$A,$N42,'Most Effective'!$F:$F,S$1,'Most Effective'!$I:$I,"x")</f>
        <v>0</v>
      </c>
      <c r="T42">
        <f>COUNTIFS('Most Effective'!$A:$A,$N42,'Most Effective'!$F:$F,T$1,'Most Effective'!$I:$I,"x")</f>
        <v>0</v>
      </c>
      <c r="U42">
        <f>COUNTIFS('Most Effective'!$A:$A,$N42,'Most Effective'!$F:$F,U$1,'Most Effective'!$I:$I,"x")</f>
        <v>0</v>
      </c>
      <c r="V42">
        <f>COUNTIFS('Most Effective'!$A:$A,$N42,'Most Effective'!$F:$F,V$1,'Most Effective'!$I:$I,"x")</f>
        <v>0</v>
      </c>
      <c r="W42">
        <f>COUNTIFS('Most Effective'!$A:$A,$N42,'Most Effective'!$F:$F,W$1,'Most Effective'!$I:$I,"x")</f>
        <v>0</v>
      </c>
      <c r="X42">
        <f t="shared" si="0"/>
        <v>1</v>
      </c>
    </row>
    <row r="43" spans="2:24" x14ac:dyDescent="0.35">
      <c r="B43" t="s">
        <v>885</v>
      </c>
      <c r="C43">
        <f>COUNTIFS('Source Data'!AS:AS,"&gt;4",'Source Data'!$A:$A,$B43)</f>
        <v>0</v>
      </c>
      <c r="D43">
        <f>COUNTIFS('Source Data'!AT:AT,"&gt;4",'Source Data'!$A:$A,$B43)</f>
        <v>1</v>
      </c>
      <c r="E43">
        <f>COUNTIFS('Source Data'!AU:AU,"&gt;4",'Source Data'!$A:$A,$B43)</f>
        <v>1</v>
      </c>
      <c r="F43">
        <f>COUNTIFS('Source Data'!AV:AV,"&gt;4",'Source Data'!$A:$A,$B43)</f>
        <v>1</v>
      </c>
      <c r="G43">
        <f>COUNTIFS('Source Data'!AW:AW,"&gt;4",'Source Data'!$A:$A,$B43)</f>
        <v>1</v>
      </c>
      <c r="H43">
        <f>COUNTIFS('Source Data'!AX:AX,"&gt;4",'Source Data'!$A:$A,$B43)</f>
        <v>0</v>
      </c>
      <c r="I43">
        <f>COUNTIFS('Source Data'!AY:AY,"&gt;4",'Source Data'!$A:$A,$B43)</f>
        <v>1</v>
      </c>
      <c r="J43">
        <f>COUNTIFS('Source Data'!AZ:AZ,"&gt;4",'Source Data'!$A:$A,$B43)</f>
        <v>1</v>
      </c>
      <c r="K43">
        <f>COUNTIFS('Source Data'!BA:BA,"&gt;4",'Source Data'!$A:$A,$B43)</f>
        <v>0</v>
      </c>
      <c r="L43">
        <f>COUNTIFS('Source Data'!$A:$A,$B43)</f>
        <v>4</v>
      </c>
      <c r="N43" t="s">
        <v>885</v>
      </c>
      <c r="O43">
        <f>COUNTIFS('Most Effective'!$A:$A,$N43,'Most Effective'!$F:$F,O$1,'Most Effective'!$I:$I,"x")</f>
        <v>0</v>
      </c>
      <c r="P43">
        <f>COUNTIFS('Most Effective'!$A:$A,$N43,'Most Effective'!$F:$F,P$1,'Most Effective'!$I:$I,"x")</f>
        <v>1</v>
      </c>
      <c r="Q43">
        <f>COUNTIFS('Most Effective'!$A:$A,$N43,'Most Effective'!$F:$F,Q$1,'Most Effective'!$I:$I,"x")</f>
        <v>0</v>
      </c>
      <c r="R43">
        <f>COUNTIFS('Most Effective'!$A:$A,$N43,'Most Effective'!$F:$F,R$1,'Most Effective'!$I:$I,"x")</f>
        <v>0</v>
      </c>
      <c r="S43">
        <f>COUNTIFS('Most Effective'!$A:$A,$N43,'Most Effective'!$F:$F,S$1,'Most Effective'!$I:$I,"x")</f>
        <v>0</v>
      </c>
      <c r="T43">
        <f>COUNTIFS('Most Effective'!$A:$A,$N43,'Most Effective'!$F:$F,T$1,'Most Effective'!$I:$I,"x")</f>
        <v>0</v>
      </c>
      <c r="U43">
        <f>COUNTIFS('Most Effective'!$A:$A,$N43,'Most Effective'!$F:$F,U$1,'Most Effective'!$I:$I,"x")</f>
        <v>0</v>
      </c>
      <c r="V43">
        <f>COUNTIFS('Most Effective'!$A:$A,$N43,'Most Effective'!$F:$F,V$1,'Most Effective'!$I:$I,"x")</f>
        <v>0</v>
      </c>
      <c r="W43">
        <f>COUNTIFS('Most Effective'!$A:$A,$N43,'Most Effective'!$F:$F,W$1,'Most Effective'!$I:$I,"x")</f>
        <v>0</v>
      </c>
      <c r="X43">
        <f t="shared" si="0"/>
        <v>1</v>
      </c>
    </row>
    <row r="44" spans="2:24" x14ac:dyDescent="0.35">
      <c r="B44" t="s">
        <v>917</v>
      </c>
      <c r="C44">
        <f>COUNTIFS('Source Data'!AS:AS,"&gt;4",'Source Data'!$A:$A,$B44)</f>
        <v>0</v>
      </c>
      <c r="D44">
        <f>COUNTIFS('Source Data'!AT:AT,"&gt;4",'Source Data'!$A:$A,$B44)</f>
        <v>1</v>
      </c>
      <c r="E44">
        <f>COUNTIFS('Source Data'!AU:AU,"&gt;4",'Source Data'!$A:$A,$B44)</f>
        <v>1</v>
      </c>
      <c r="F44">
        <f>COUNTIFS('Source Data'!AV:AV,"&gt;4",'Source Data'!$A:$A,$B44)</f>
        <v>1</v>
      </c>
      <c r="G44">
        <f>COUNTIFS('Source Data'!AW:AW,"&gt;4",'Source Data'!$A:$A,$B44)</f>
        <v>1</v>
      </c>
      <c r="H44">
        <f>COUNTIFS('Source Data'!AX:AX,"&gt;4",'Source Data'!$A:$A,$B44)</f>
        <v>0</v>
      </c>
      <c r="I44">
        <f>COUNTIFS('Source Data'!AY:AY,"&gt;4",'Source Data'!$A:$A,$B44)</f>
        <v>0</v>
      </c>
      <c r="J44">
        <f>COUNTIFS('Source Data'!AZ:AZ,"&gt;4",'Source Data'!$A:$A,$B44)</f>
        <v>1</v>
      </c>
      <c r="K44">
        <f>COUNTIFS('Source Data'!BA:BA,"&gt;4",'Source Data'!$A:$A,$B44)</f>
        <v>0</v>
      </c>
      <c r="L44">
        <f>COUNTIFS('Source Data'!$A:$A,$B44)</f>
        <v>5</v>
      </c>
      <c r="N44" t="s">
        <v>917</v>
      </c>
      <c r="O44">
        <f>COUNTIFS('Most Effective'!$A:$A,$N44,'Most Effective'!$F:$F,O$1,'Most Effective'!$I:$I,"x")</f>
        <v>0</v>
      </c>
      <c r="P44">
        <f>COUNTIFS('Most Effective'!$A:$A,$N44,'Most Effective'!$F:$F,P$1,'Most Effective'!$I:$I,"x")</f>
        <v>0</v>
      </c>
      <c r="Q44">
        <f>COUNTIFS('Most Effective'!$A:$A,$N44,'Most Effective'!$F:$F,Q$1,'Most Effective'!$I:$I,"x")</f>
        <v>0</v>
      </c>
      <c r="R44">
        <f>COUNTIFS('Most Effective'!$A:$A,$N44,'Most Effective'!$F:$F,R$1,'Most Effective'!$I:$I,"x")</f>
        <v>0</v>
      </c>
      <c r="S44">
        <f>COUNTIFS('Most Effective'!$A:$A,$N44,'Most Effective'!$F:$F,S$1,'Most Effective'!$I:$I,"x")</f>
        <v>0</v>
      </c>
      <c r="T44">
        <f>COUNTIFS('Most Effective'!$A:$A,$N44,'Most Effective'!$F:$F,T$1,'Most Effective'!$I:$I,"x")</f>
        <v>0</v>
      </c>
      <c r="U44">
        <f>COUNTIFS('Most Effective'!$A:$A,$N44,'Most Effective'!$F:$F,U$1,'Most Effective'!$I:$I,"x")</f>
        <v>0</v>
      </c>
      <c r="V44">
        <f>COUNTIFS('Most Effective'!$A:$A,$N44,'Most Effective'!$F:$F,V$1,'Most Effective'!$I:$I,"x")</f>
        <v>1</v>
      </c>
      <c r="W44">
        <f>COUNTIFS('Most Effective'!$A:$A,$N44,'Most Effective'!$F:$F,W$1,'Most Effective'!$I:$I,"x")</f>
        <v>0</v>
      </c>
      <c r="X44">
        <f t="shared" si="0"/>
        <v>1</v>
      </c>
    </row>
    <row r="45" spans="2:24" x14ac:dyDescent="0.35">
      <c r="B45" t="s">
        <v>460</v>
      </c>
      <c r="C45">
        <f>COUNTIFS('Source Data'!AS:AS,"&gt;4",'Source Data'!$A:$A,$B45)</f>
        <v>0</v>
      </c>
      <c r="D45">
        <f>COUNTIFS('Source Data'!AT:AT,"&gt;4",'Source Data'!$A:$A,$B45)</f>
        <v>2</v>
      </c>
      <c r="E45">
        <f>COUNTIFS('Source Data'!AU:AU,"&gt;4",'Source Data'!$A:$A,$B45)</f>
        <v>2</v>
      </c>
      <c r="F45">
        <f>COUNTIFS('Source Data'!AV:AV,"&gt;4",'Source Data'!$A:$A,$B45)</f>
        <v>2</v>
      </c>
      <c r="G45">
        <f>COUNTIFS('Source Data'!AW:AW,"&gt;4",'Source Data'!$A:$A,$B45)</f>
        <v>2</v>
      </c>
      <c r="H45">
        <f>COUNTIFS('Source Data'!AX:AX,"&gt;4",'Source Data'!$A:$A,$B45)</f>
        <v>0</v>
      </c>
      <c r="I45">
        <f>COUNTIFS('Source Data'!AY:AY,"&gt;4",'Source Data'!$A:$A,$B45)</f>
        <v>0</v>
      </c>
      <c r="J45">
        <f>COUNTIFS('Source Data'!AZ:AZ,"&gt;4",'Source Data'!$A:$A,$B45)</f>
        <v>1</v>
      </c>
      <c r="K45">
        <f>COUNTIFS('Source Data'!BA:BA,"&gt;4",'Source Data'!$A:$A,$B45)</f>
        <v>0</v>
      </c>
      <c r="L45">
        <f>COUNTIFS('Source Data'!$A:$A,$B45)</f>
        <v>7</v>
      </c>
      <c r="N45" t="s">
        <v>460</v>
      </c>
      <c r="O45">
        <f>COUNTIFS('Most Effective'!$A:$A,$N45,'Most Effective'!$F:$F,O$1,'Most Effective'!$I:$I,"x")</f>
        <v>0</v>
      </c>
      <c r="P45">
        <f>COUNTIFS('Most Effective'!$A:$A,$N45,'Most Effective'!$F:$F,P$1,'Most Effective'!$I:$I,"x")</f>
        <v>0</v>
      </c>
      <c r="Q45">
        <f>COUNTIFS('Most Effective'!$A:$A,$N45,'Most Effective'!$F:$F,Q$1,'Most Effective'!$I:$I,"x")</f>
        <v>1</v>
      </c>
      <c r="R45">
        <f>COUNTIFS('Most Effective'!$A:$A,$N45,'Most Effective'!$F:$F,R$1,'Most Effective'!$I:$I,"x")</f>
        <v>0</v>
      </c>
      <c r="S45">
        <f>COUNTIFS('Most Effective'!$A:$A,$N45,'Most Effective'!$F:$F,S$1,'Most Effective'!$I:$I,"x")</f>
        <v>1</v>
      </c>
      <c r="T45">
        <f>COUNTIFS('Most Effective'!$A:$A,$N45,'Most Effective'!$F:$F,T$1,'Most Effective'!$I:$I,"x")</f>
        <v>0</v>
      </c>
      <c r="U45">
        <f>COUNTIFS('Most Effective'!$A:$A,$N45,'Most Effective'!$F:$F,U$1,'Most Effective'!$I:$I,"x")</f>
        <v>0</v>
      </c>
      <c r="V45">
        <f>COUNTIFS('Most Effective'!$A:$A,$N45,'Most Effective'!$F:$F,V$1,'Most Effective'!$I:$I,"x")</f>
        <v>0</v>
      </c>
      <c r="W45">
        <f>COUNTIFS('Most Effective'!$A:$A,$N45,'Most Effective'!$F:$F,W$1,'Most Effective'!$I:$I,"x")</f>
        <v>0</v>
      </c>
      <c r="X45">
        <f t="shared" si="0"/>
        <v>2</v>
      </c>
    </row>
    <row r="46" spans="2:24" x14ac:dyDescent="0.35">
      <c r="B46" t="s">
        <v>983</v>
      </c>
      <c r="C46">
        <f>COUNTIFS('Source Data'!AS:AS,"&gt;4",'Source Data'!$A:$A,$B46)</f>
        <v>1</v>
      </c>
      <c r="D46">
        <f>COUNTIFS('Source Data'!AT:AT,"&gt;4",'Source Data'!$A:$A,$B46)</f>
        <v>1</v>
      </c>
      <c r="E46">
        <f>COUNTIFS('Source Data'!AU:AU,"&gt;4",'Source Data'!$A:$A,$B46)</f>
        <v>1</v>
      </c>
      <c r="F46">
        <f>COUNTIFS('Source Data'!AV:AV,"&gt;4",'Source Data'!$A:$A,$B46)</f>
        <v>1</v>
      </c>
      <c r="G46">
        <f>COUNTIFS('Source Data'!AW:AW,"&gt;4",'Source Data'!$A:$A,$B46)</f>
        <v>0</v>
      </c>
      <c r="H46">
        <f>COUNTIFS('Source Data'!AX:AX,"&gt;4",'Source Data'!$A:$A,$B46)</f>
        <v>1</v>
      </c>
      <c r="I46">
        <f>COUNTIFS('Source Data'!AY:AY,"&gt;4",'Source Data'!$A:$A,$B46)</f>
        <v>0</v>
      </c>
      <c r="J46">
        <f>COUNTIFS('Source Data'!AZ:AZ,"&gt;4",'Source Data'!$A:$A,$B46)</f>
        <v>1</v>
      </c>
      <c r="K46">
        <f>COUNTIFS('Source Data'!BA:BA,"&gt;4",'Source Data'!$A:$A,$B46)</f>
        <v>0</v>
      </c>
      <c r="L46">
        <f>COUNTIFS('Source Data'!$A:$A,$B46)</f>
        <v>4</v>
      </c>
      <c r="N46" t="s">
        <v>983</v>
      </c>
      <c r="O46">
        <f>COUNTIFS('Most Effective'!$A:$A,$N46,'Most Effective'!$F:$F,O$1,'Most Effective'!$I:$I,"x")</f>
        <v>0</v>
      </c>
      <c r="P46">
        <f>COUNTIFS('Most Effective'!$A:$A,$N46,'Most Effective'!$F:$F,P$1,'Most Effective'!$I:$I,"x")</f>
        <v>0</v>
      </c>
      <c r="Q46">
        <f>COUNTIFS('Most Effective'!$A:$A,$N46,'Most Effective'!$F:$F,Q$1,'Most Effective'!$I:$I,"x")</f>
        <v>1</v>
      </c>
      <c r="R46">
        <f>COUNTIFS('Most Effective'!$A:$A,$N46,'Most Effective'!$F:$F,R$1,'Most Effective'!$I:$I,"x")</f>
        <v>0</v>
      </c>
      <c r="S46">
        <f>COUNTIFS('Most Effective'!$A:$A,$N46,'Most Effective'!$F:$F,S$1,'Most Effective'!$I:$I,"x")</f>
        <v>0</v>
      </c>
      <c r="T46">
        <f>COUNTIFS('Most Effective'!$A:$A,$N46,'Most Effective'!$F:$F,T$1,'Most Effective'!$I:$I,"x")</f>
        <v>0</v>
      </c>
      <c r="U46">
        <f>COUNTIFS('Most Effective'!$A:$A,$N46,'Most Effective'!$F:$F,U$1,'Most Effective'!$I:$I,"x")</f>
        <v>0</v>
      </c>
      <c r="V46">
        <f>COUNTIFS('Most Effective'!$A:$A,$N46,'Most Effective'!$F:$F,V$1,'Most Effective'!$I:$I,"x")</f>
        <v>0</v>
      </c>
      <c r="W46">
        <f>COUNTIFS('Most Effective'!$A:$A,$N46,'Most Effective'!$F:$F,W$1,'Most Effective'!$I:$I,"x")</f>
        <v>0</v>
      </c>
      <c r="X46">
        <f t="shared" si="0"/>
        <v>1</v>
      </c>
    </row>
    <row r="47" spans="2:24" x14ac:dyDescent="0.35">
      <c r="B47" t="s">
        <v>1017</v>
      </c>
      <c r="C47">
        <f>COUNTIFS('Source Data'!AS:AS,"&gt;4",'Source Data'!$A:$A,$B47)</f>
        <v>1</v>
      </c>
      <c r="D47">
        <f>COUNTIFS('Source Data'!AT:AT,"&gt;4",'Source Data'!$A:$A,$B47)</f>
        <v>1</v>
      </c>
      <c r="E47">
        <f>COUNTIFS('Source Data'!AU:AU,"&gt;4",'Source Data'!$A:$A,$B47)</f>
        <v>1</v>
      </c>
      <c r="F47">
        <f>COUNTIFS('Source Data'!AV:AV,"&gt;4",'Source Data'!$A:$A,$B47)</f>
        <v>1</v>
      </c>
      <c r="G47">
        <f>COUNTIFS('Source Data'!AW:AW,"&gt;4",'Source Data'!$A:$A,$B47)</f>
        <v>1</v>
      </c>
      <c r="H47">
        <f>COUNTIFS('Source Data'!AX:AX,"&gt;4",'Source Data'!$A:$A,$B47)</f>
        <v>1</v>
      </c>
      <c r="I47">
        <f>COUNTIFS('Source Data'!AY:AY,"&gt;4",'Source Data'!$A:$A,$B47)</f>
        <v>1</v>
      </c>
      <c r="J47">
        <f>COUNTIFS('Source Data'!AZ:AZ,"&gt;4",'Source Data'!$A:$A,$B47)</f>
        <v>1</v>
      </c>
      <c r="K47">
        <f>COUNTIFS('Source Data'!BA:BA,"&gt;4",'Source Data'!$A:$A,$B47)</f>
        <v>0</v>
      </c>
      <c r="L47">
        <f>COUNTIFS('Source Data'!$A:$A,$B47)</f>
        <v>4</v>
      </c>
      <c r="N47" t="s">
        <v>1017</v>
      </c>
      <c r="O47">
        <f>COUNTIFS('Most Effective'!$A:$A,$N47,'Most Effective'!$F:$F,O$1,'Most Effective'!$I:$I,"x")</f>
        <v>0</v>
      </c>
      <c r="P47">
        <f>COUNTIFS('Most Effective'!$A:$A,$N47,'Most Effective'!$F:$F,P$1,'Most Effective'!$I:$I,"x")</f>
        <v>1</v>
      </c>
      <c r="Q47">
        <f>COUNTIFS('Most Effective'!$A:$A,$N47,'Most Effective'!$F:$F,Q$1,'Most Effective'!$I:$I,"x")</f>
        <v>0</v>
      </c>
      <c r="R47">
        <f>COUNTIFS('Most Effective'!$A:$A,$N47,'Most Effective'!$F:$F,R$1,'Most Effective'!$I:$I,"x")</f>
        <v>0</v>
      </c>
      <c r="S47">
        <f>COUNTIFS('Most Effective'!$A:$A,$N47,'Most Effective'!$F:$F,S$1,'Most Effective'!$I:$I,"x")</f>
        <v>0</v>
      </c>
      <c r="T47">
        <f>COUNTIFS('Most Effective'!$A:$A,$N47,'Most Effective'!$F:$F,T$1,'Most Effective'!$I:$I,"x")</f>
        <v>0</v>
      </c>
      <c r="U47">
        <f>COUNTIFS('Most Effective'!$A:$A,$N47,'Most Effective'!$F:$F,U$1,'Most Effective'!$I:$I,"x")</f>
        <v>0</v>
      </c>
      <c r="V47">
        <f>COUNTIFS('Most Effective'!$A:$A,$N47,'Most Effective'!$F:$F,V$1,'Most Effective'!$I:$I,"x")</f>
        <v>0</v>
      </c>
      <c r="W47">
        <f>COUNTIFS('Most Effective'!$A:$A,$N47,'Most Effective'!$F:$F,W$1,'Most Effective'!$I:$I,"x")</f>
        <v>0</v>
      </c>
      <c r="X47">
        <f t="shared" si="0"/>
        <v>1</v>
      </c>
    </row>
    <row r="48" spans="2:24" x14ac:dyDescent="0.35">
      <c r="B48" t="s">
        <v>964</v>
      </c>
      <c r="C48">
        <f>COUNTIFS('Source Data'!AS:AS,"&gt;4",'Source Data'!$A:$A,$B48)</f>
        <v>1</v>
      </c>
      <c r="D48">
        <f>COUNTIFS('Source Data'!AT:AT,"&gt;4",'Source Data'!$A:$A,$B48)</f>
        <v>1</v>
      </c>
      <c r="E48">
        <f>COUNTIFS('Source Data'!AU:AU,"&gt;4",'Source Data'!$A:$A,$B48)</f>
        <v>1</v>
      </c>
      <c r="F48">
        <f>COUNTIFS('Source Data'!AV:AV,"&gt;4",'Source Data'!$A:$A,$B48)</f>
        <v>1</v>
      </c>
      <c r="G48">
        <f>COUNTIFS('Source Data'!AW:AW,"&gt;4",'Source Data'!$A:$A,$B48)</f>
        <v>1</v>
      </c>
      <c r="H48">
        <f>COUNTIFS('Source Data'!AX:AX,"&gt;4",'Source Data'!$A:$A,$B48)</f>
        <v>1</v>
      </c>
      <c r="I48">
        <f>COUNTIFS('Source Data'!AY:AY,"&gt;4",'Source Data'!$A:$A,$B48)</f>
        <v>1</v>
      </c>
      <c r="J48">
        <f>COUNTIFS('Source Data'!AZ:AZ,"&gt;4",'Source Data'!$A:$A,$B48)</f>
        <v>1</v>
      </c>
      <c r="K48">
        <f>COUNTIFS('Source Data'!BA:BA,"&gt;4",'Source Data'!$A:$A,$B48)</f>
        <v>0</v>
      </c>
      <c r="L48">
        <f>COUNTIFS('Source Data'!$A:$A,$B48)</f>
        <v>2</v>
      </c>
      <c r="N48" t="s">
        <v>964</v>
      </c>
      <c r="O48">
        <f>COUNTIFS('Most Effective'!$A:$A,$N48,'Most Effective'!$F:$F,O$1,'Most Effective'!$I:$I,"x")</f>
        <v>0</v>
      </c>
      <c r="P48">
        <f>COUNTIFS('Most Effective'!$A:$A,$N48,'Most Effective'!$F:$F,P$1,'Most Effective'!$I:$I,"x")</f>
        <v>1</v>
      </c>
      <c r="Q48">
        <f>COUNTIFS('Most Effective'!$A:$A,$N48,'Most Effective'!$F:$F,Q$1,'Most Effective'!$I:$I,"x")</f>
        <v>0</v>
      </c>
      <c r="R48">
        <f>COUNTIFS('Most Effective'!$A:$A,$N48,'Most Effective'!$F:$F,R$1,'Most Effective'!$I:$I,"x")</f>
        <v>0</v>
      </c>
      <c r="S48">
        <f>COUNTIFS('Most Effective'!$A:$A,$N48,'Most Effective'!$F:$F,S$1,'Most Effective'!$I:$I,"x")</f>
        <v>0</v>
      </c>
      <c r="T48">
        <f>COUNTIFS('Most Effective'!$A:$A,$N48,'Most Effective'!$F:$F,T$1,'Most Effective'!$I:$I,"x")</f>
        <v>0</v>
      </c>
      <c r="U48">
        <f>COUNTIFS('Most Effective'!$A:$A,$N48,'Most Effective'!$F:$F,U$1,'Most Effective'!$I:$I,"x")</f>
        <v>0</v>
      </c>
      <c r="V48">
        <f>COUNTIFS('Most Effective'!$A:$A,$N48,'Most Effective'!$F:$F,V$1,'Most Effective'!$I:$I,"x")</f>
        <v>0</v>
      </c>
      <c r="W48">
        <f>COUNTIFS('Most Effective'!$A:$A,$N48,'Most Effective'!$F:$F,W$1,'Most Effective'!$I:$I,"x")</f>
        <v>0</v>
      </c>
      <c r="X48">
        <f t="shared" si="0"/>
        <v>1</v>
      </c>
    </row>
    <row r="49" spans="2:24" x14ac:dyDescent="0.35">
      <c r="B49" t="s">
        <v>474</v>
      </c>
      <c r="C49">
        <f>COUNTIFS('Source Data'!AS:AS,"&gt;4",'Source Data'!$A:$A,$B49)</f>
        <v>1</v>
      </c>
      <c r="D49">
        <f>COUNTIFS('Source Data'!AT:AT,"&gt;4",'Source Data'!$A:$A,$B49)</f>
        <v>1</v>
      </c>
      <c r="E49">
        <f>COUNTIFS('Source Data'!AU:AU,"&gt;4",'Source Data'!$A:$A,$B49)</f>
        <v>1</v>
      </c>
      <c r="F49">
        <f>COUNTIFS('Source Data'!AV:AV,"&gt;4",'Source Data'!$A:$A,$B49)</f>
        <v>1</v>
      </c>
      <c r="G49">
        <f>COUNTIFS('Source Data'!AW:AW,"&gt;4",'Source Data'!$A:$A,$B49)</f>
        <v>2</v>
      </c>
      <c r="H49">
        <f>COUNTIFS('Source Data'!AX:AX,"&gt;4",'Source Data'!$A:$A,$B49)</f>
        <v>0</v>
      </c>
      <c r="I49">
        <f>COUNTIFS('Source Data'!AY:AY,"&gt;4",'Source Data'!$A:$A,$B49)</f>
        <v>1</v>
      </c>
      <c r="J49">
        <f>COUNTIFS('Source Data'!AZ:AZ,"&gt;4",'Source Data'!$A:$A,$B49)</f>
        <v>1</v>
      </c>
      <c r="K49">
        <f>COUNTIFS('Source Data'!BA:BA,"&gt;4",'Source Data'!$A:$A,$B49)</f>
        <v>0</v>
      </c>
      <c r="L49">
        <f>COUNTIFS('Source Data'!$A:$A,$B49)</f>
        <v>6</v>
      </c>
      <c r="N49" t="s">
        <v>474</v>
      </c>
      <c r="O49">
        <f>COUNTIFS('Most Effective'!$A:$A,$N49,'Most Effective'!$F:$F,O$1,'Most Effective'!$I:$I,"x")</f>
        <v>0</v>
      </c>
      <c r="P49">
        <f>COUNTIFS('Most Effective'!$A:$A,$N49,'Most Effective'!$F:$F,P$1,'Most Effective'!$I:$I,"x")</f>
        <v>1</v>
      </c>
      <c r="Q49">
        <f>COUNTIFS('Most Effective'!$A:$A,$N49,'Most Effective'!$F:$F,Q$1,'Most Effective'!$I:$I,"x")</f>
        <v>0</v>
      </c>
      <c r="R49">
        <f>COUNTIFS('Most Effective'!$A:$A,$N49,'Most Effective'!$F:$F,R$1,'Most Effective'!$I:$I,"x")</f>
        <v>1</v>
      </c>
      <c r="S49">
        <f>COUNTIFS('Most Effective'!$A:$A,$N49,'Most Effective'!$F:$F,S$1,'Most Effective'!$I:$I,"x")</f>
        <v>0</v>
      </c>
      <c r="T49">
        <f>COUNTIFS('Most Effective'!$A:$A,$N49,'Most Effective'!$F:$F,T$1,'Most Effective'!$I:$I,"x")</f>
        <v>0</v>
      </c>
      <c r="U49">
        <f>COUNTIFS('Most Effective'!$A:$A,$N49,'Most Effective'!$F:$F,U$1,'Most Effective'!$I:$I,"x")</f>
        <v>0</v>
      </c>
      <c r="V49">
        <f>COUNTIFS('Most Effective'!$A:$A,$N49,'Most Effective'!$F:$F,V$1,'Most Effective'!$I:$I,"x")</f>
        <v>0</v>
      </c>
      <c r="W49">
        <f>COUNTIFS('Most Effective'!$A:$A,$N49,'Most Effective'!$F:$F,W$1,'Most Effective'!$I:$I,"x")</f>
        <v>0</v>
      </c>
      <c r="X49">
        <f t="shared" si="0"/>
        <v>2</v>
      </c>
    </row>
    <row r="50" spans="2:24" x14ac:dyDescent="0.35">
      <c r="B50" t="s">
        <v>466</v>
      </c>
      <c r="C50">
        <f>COUNTIFS('Source Data'!AS:AS,"&gt;4",'Source Data'!$A:$A,$B50)</f>
        <v>0</v>
      </c>
      <c r="D50">
        <f>COUNTIFS('Source Data'!AT:AT,"&gt;4",'Source Data'!$A:$A,$B50)</f>
        <v>0</v>
      </c>
      <c r="E50">
        <f>COUNTIFS('Source Data'!AU:AU,"&gt;4",'Source Data'!$A:$A,$B50)</f>
        <v>1</v>
      </c>
      <c r="F50">
        <f>COUNTIFS('Source Data'!AV:AV,"&gt;4",'Source Data'!$A:$A,$B50)</f>
        <v>0</v>
      </c>
      <c r="G50">
        <f>COUNTIFS('Source Data'!AW:AW,"&gt;4",'Source Data'!$A:$A,$B50)</f>
        <v>1</v>
      </c>
      <c r="H50">
        <f>COUNTIFS('Source Data'!AX:AX,"&gt;4",'Source Data'!$A:$A,$B50)</f>
        <v>0</v>
      </c>
      <c r="I50">
        <f>COUNTIFS('Source Data'!AY:AY,"&gt;4",'Source Data'!$A:$A,$B50)</f>
        <v>0</v>
      </c>
      <c r="J50">
        <f>COUNTIFS('Source Data'!AZ:AZ,"&gt;4",'Source Data'!$A:$A,$B50)</f>
        <v>1</v>
      </c>
      <c r="K50">
        <f>COUNTIFS('Source Data'!BA:BA,"&gt;4",'Source Data'!$A:$A,$B50)</f>
        <v>0</v>
      </c>
      <c r="L50">
        <f>COUNTIFS('Source Data'!$A:$A,$B50)</f>
        <v>17</v>
      </c>
      <c r="N50" t="s">
        <v>466</v>
      </c>
      <c r="O50">
        <f>COUNTIFS('Most Effective'!$A:$A,$N50,'Most Effective'!$F:$F,O$1,'Most Effective'!$I:$I,"x")</f>
        <v>0</v>
      </c>
      <c r="P50">
        <f>COUNTIFS('Most Effective'!$A:$A,$N50,'Most Effective'!$F:$F,P$1,'Most Effective'!$I:$I,"x")</f>
        <v>0</v>
      </c>
      <c r="Q50">
        <f>COUNTIFS('Most Effective'!$A:$A,$N50,'Most Effective'!$F:$F,Q$1,'Most Effective'!$I:$I,"x")</f>
        <v>0</v>
      </c>
      <c r="R50">
        <f>COUNTIFS('Most Effective'!$A:$A,$N50,'Most Effective'!$F:$F,R$1,'Most Effective'!$I:$I,"x")</f>
        <v>0</v>
      </c>
      <c r="S50">
        <f>COUNTIFS('Most Effective'!$A:$A,$N50,'Most Effective'!$F:$F,S$1,'Most Effective'!$I:$I,"x")</f>
        <v>0</v>
      </c>
      <c r="T50">
        <f>COUNTIFS('Most Effective'!$A:$A,$N50,'Most Effective'!$F:$F,T$1,'Most Effective'!$I:$I,"x")</f>
        <v>0</v>
      </c>
      <c r="U50">
        <f>COUNTIFS('Most Effective'!$A:$A,$N50,'Most Effective'!$F:$F,U$1,'Most Effective'!$I:$I,"x")</f>
        <v>0</v>
      </c>
      <c r="V50">
        <f>COUNTIFS('Most Effective'!$A:$A,$N50,'Most Effective'!$F:$F,V$1,'Most Effective'!$I:$I,"x")</f>
        <v>0</v>
      </c>
      <c r="W50">
        <f>COUNTIFS('Most Effective'!$A:$A,$N50,'Most Effective'!$F:$F,W$1,'Most Effective'!$I:$I,"x")</f>
        <v>0</v>
      </c>
      <c r="X50">
        <f t="shared" si="0"/>
        <v>0</v>
      </c>
    </row>
    <row r="51" spans="2:24" x14ac:dyDescent="0.35">
      <c r="B51" t="s">
        <v>1189</v>
      </c>
      <c r="C51">
        <f>COUNTIFS('Source Data'!AS:AS,"&gt;4",'Source Data'!$A:$A,$B51)</f>
        <v>0</v>
      </c>
      <c r="D51">
        <f>COUNTIFS('Source Data'!AT:AT,"&gt;4",'Source Data'!$A:$A,$B51)</f>
        <v>1</v>
      </c>
      <c r="E51">
        <f>COUNTIFS('Source Data'!AU:AU,"&gt;4",'Source Data'!$A:$A,$B51)</f>
        <v>1</v>
      </c>
      <c r="F51">
        <f>COUNTIFS('Source Data'!AV:AV,"&gt;4",'Source Data'!$A:$A,$B51)</f>
        <v>1</v>
      </c>
      <c r="G51">
        <f>COUNTIFS('Source Data'!AW:AW,"&gt;4",'Source Data'!$A:$A,$B51)</f>
        <v>1</v>
      </c>
      <c r="H51">
        <f>COUNTIFS('Source Data'!AX:AX,"&gt;4",'Source Data'!$A:$A,$B51)</f>
        <v>0</v>
      </c>
      <c r="I51">
        <f>COUNTIFS('Source Data'!AY:AY,"&gt;4",'Source Data'!$A:$A,$B51)</f>
        <v>1</v>
      </c>
      <c r="J51">
        <f>COUNTIFS('Source Data'!AZ:AZ,"&gt;4",'Source Data'!$A:$A,$B51)</f>
        <v>1</v>
      </c>
      <c r="K51">
        <f>COUNTIFS('Source Data'!BA:BA,"&gt;4",'Source Data'!$A:$A,$B51)</f>
        <v>0</v>
      </c>
      <c r="L51">
        <f>COUNTIFS('Source Data'!$A:$A,$B51)</f>
        <v>3</v>
      </c>
      <c r="N51" t="s">
        <v>1189</v>
      </c>
      <c r="O51">
        <f>COUNTIFS('Most Effective'!$A:$A,$N51,'Most Effective'!$F:$F,O$1,'Most Effective'!$I:$I,"x")</f>
        <v>0</v>
      </c>
      <c r="P51">
        <f>COUNTIFS('Most Effective'!$A:$A,$N51,'Most Effective'!$F:$F,P$1,'Most Effective'!$I:$I,"x")</f>
        <v>0</v>
      </c>
      <c r="Q51">
        <f>COUNTIFS('Most Effective'!$A:$A,$N51,'Most Effective'!$F:$F,Q$1,'Most Effective'!$I:$I,"x")</f>
        <v>0</v>
      </c>
      <c r="R51">
        <f>COUNTIFS('Most Effective'!$A:$A,$N51,'Most Effective'!$F:$F,R$1,'Most Effective'!$I:$I,"x")</f>
        <v>0</v>
      </c>
      <c r="S51">
        <f>COUNTIFS('Most Effective'!$A:$A,$N51,'Most Effective'!$F:$F,S$1,'Most Effective'!$I:$I,"x")</f>
        <v>1</v>
      </c>
      <c r="T51">
        <f>COUNTIFS('Most Effective'!$A:$A,$N51,'Most Effective'!$F:$F,T$1,'Most Effective'!$I:$I,"x")</f>
        <v>0</v>
      </c>
      <c r="U51">
        <f>COUNTIFS('Most Effective'!$A:$A,$N51,'Most Effective'!$F:$F,U$1,'Most Effective'!$I:$I,"x")</f>
        <v>1</v>
      </c>
      <c r="V51">
        <f>COUNTIFS('Most Effective'!$A:$A,$N51,'Most Effective'!$F:$F,V$1,'Most Effective'!$I:$I,"x")</f>
        <v>1</v>
      </c>
      <c r="W51">
        <f>COUNTIFS('Most Effective'!$A:$A,$N51,'Most Effective'!$F:$F,W$1,'Most Effective'!$I:$I,"x")</f>
        <v>0</v>
      </c>
      <c r="X51">
        <f t="shared" si="0"/>
        <v>3</v>
      </c>
    </row>
    <row r="52" spans="2:24" x14ac:dyDescent="0.35">
      <c r="B52" t="s">
        <v>1232</v>
      </c>
      <c r="C52">
        <f>COUNTIFS('Source Data'!AS:AS,"&gt;4",'Source Data'!$A:$A,$B52)</f>
        <v>1</v>
      </c>
      <c r="D52">
        <f>COUNTIFS('Source Data'!AT:AT,"&gt;4",'Source Data'!$A:$A,$B52)</f>
        <v>1</v>
      </c>
      <c r="E52">
        <f>COUNTIFS('Source Data'!AU:AU,"&gt;4",'Source Data'!$A:$A,$B52)</f>
        <v>0</v>
      </c>
      <c r="F52">
        <f>COUNTIFS('Source Data'!AV:AV,"&gt;4",'Source Data'!$A:$A,$B52)</f>
        <v>1</v>
      </c>
      <c r="G52">
        <f>COUNTIFS('Source Data'!AW:AW,"&gt;4",'Source Data'!$A:$A,$B52)</f>
        <v>0</v>
      </c>
      <c r="H52">
        <f>COUNTIFS('Source Data'!AX:AX,"&gt;4",'Source Data'!$A:$A,$B52)</f>
        <v>0</v>
      </c>
      <c r="I52">
        <f>COUNTIFS('Source Data'!AY:AY,"&gt;4",'Source Data'!$A:$A,$B52)</f>
        <v>0</v>
      </c>
      <c r="J52">
        <f>COUNTIFS('Source Data'!AZ:AZ,"&gt;4",'Source Data'!$A:$A,$B52)</f>
        <v>0</v>
      </c>
      <c r="K52">
        <f>COUNTIFS('Source Data'!BA:BA,"&gt;4",'Source Data'!$A:$A,$B52)</f>
        <v>0</v>
      </c>
      <c r="L52">
        <f>COUNTIFS('Source Data'!$A:$A,$B52)</f>
        <v>2</v>
      </c>
      <c r="N52" t="s">
        <v>1232</v>
      </c>
      <c r="O52">
        <f>COUNTIFS('Most Effective'!$A:$A,$N52,'Most Effective'!$F:$F,O$1,'Most Effective'!$I:$I,"x")</f>
        <v>1</v>
      </c>
      <c r="P52">
        <f>COUNTIFS('Most Effective'!$A:$A,$N52,'Most Effective'!$F:$F,P$1,'Most Effective'!$I:$I,"x")</f>
        <v>1</v>
      </c>
      <c r="Q52">
        <f>COUNTIFS('Most Effective'!$A:$A,$N52,'Most Effective'!$F:$F,Q$1,'Most Effective'!$I:$I,"x")</f>
        <v>0</v>
      </c>
      <c r="R52">
        <f>COUNTIFS('Most Effective'!$A:$A,$N52,'Most Effective'!$F:$F,R$1,'Most Effective'!$I:$I,"x")</f>
        <v>1</v>
      </c>
      <c r="S52">
        <f>COUNTIFS('Most Effective'!$A:$A,$N52,'Most Effective'!$F:$F,S$1,'Most Effective'!$I:$I,"x")</f>
        <v>0</v>
      </c>
      <c r="T52">
        <f>COUNTIFS('Most Effective'!$A:$A,$N52,'Most Effective'!$F:$F,T$1,'Most Effective'!$I:$I,"x")</f>
        <v>0</v>
      </c>
      <c r="U52">
        <f>COUNTIFS('Most Effective'!$A:$A,$N52,'Most Effective'!$F:$F,U$1,'Most Effective'!$I:$I,"x")</f>
        <v>0</v>
      </c>
      <c r="V52">
        <f>COUNTIFS('Most Effective'!$A:$A,$N52,'Most Effective'!$F:$F,V$1,'Most Effective'!$I:$I,"x")</f>
        <v>0</v>
      </c>
      <c r="W52">
        <f>COUNTIFS('Most Effective'!$A:$A,$N52,'Most Effective'!$F:$F,W$1,'Most Effective'!$I:$I,"x")</f>
        <v>0</v>
      </c>
      <c r="X52">
        <f t="shared" si="0"/>
        <v>3</v>
      </c>
    </row>
    <row r="53" spans="2:24" x14ac:dyDescent="0.35">
      <c r="B53" t="s">
        <v>1258</v>
      </c>
      <c r="C53">
        <f>COUNTIFS('Source Data'!AS:AS,"&gt;4",'Source Data'!$A:$A,$B53)</f>
        <v>0</v>
      </c>
      <c r="D53">
        <f>COUNTIFS('Source Data'!AT:AT,"&gt;4",'Source Data'!$A:$A,$B53)</f>
        <v>0</v>
      </c>
      <c r="E53">
        <f>COUNTIFS('Source Data'!AU:AU,"&gt;4",'Source Data'!$A:$A,$B53)</f>
        <v>0</v>
      </c>
      <c r="F53">
        <f>COUNTIFS('Source Data'!AV:AV,"&gt;4",'Source Data'!$A:$A,$B53)</f>
        <v>0</v>
      </c>
      <c r="G53">
        <f>COUNTIFS('Source Data'!AW:AW,"&gt;4",'Source Data'!$A:$A,$B53)</f>
        <v>1</v>
      </c>
      <c r="H53">
        <f>COUNTIFS('Source Data'!AX:AX,"&gt;4",'Source Data'!$A:$A,$B53)</f>
        <v>1</v>
      </c>
      <c r="I53">
        <f>COUNTIFS('Source Data'!AY:AY,"&gt;4",'Source Data'!$A:$A,$B53)</f>
        <v>1</v>
      </c>
      <c r="J53">
        <f>COUNTIFS('Source Data'!AZ:AZ,"&gt;4",'Source Data'!$A:$A,$B53)</f>
        <v>0</v>
      </c>
      <c r="K53">
        <f>COUNTIFS('Source Data'!BA:BA,"&gt;4",'Source Data'!$A:$A,$B53)</f>
        <v>0</v>
      </c>
      <c r="L53">
        <f>COUNTIFS('Source Data'!$A:$A,$B53)</f>
        <v>5</v>
      </c>
      <c r="N53" t="s">
        <v>1258</v>
      </c>
      <c r="O53">
        <f>COUNTIFS('Most Effective'!$A:$A,$N53,'Most Effective'!$F:$F,O$1,'Most Effective'!$I:$I,"x")</f>
        <v>0</v>
      </c>
      <c r="P53">
        <f>COUNTIFS('Most Effective'!$A:$A,$N53,'Most Effective'!$F:$F,P$1,'Most Effective'!$I:$I,"x")</f>
        <v>0</v>
      </c>
      <c r="Q53">
        <f>COUNTIFS('Most Effective'!$A:$A,$N53,'Most Effective'!$F:$F,Q$1,'Most Effective'!$I:$I,"x")</f>
        <v>0</v>
      </c>
      <c r="R53">
        <f>COUNTIFS('Most Effective'!$A:$A,$N53,'Most Effective'!$F:$F,R$1,'Most Effective'!$I:$I,"x")</f>
        <v>0</v>
      </c>
      <c r="S53">
        <f>COUNTIFS('Most Effective'!$A:$A,$N53,'Most Effective'!$F:$F,S$1,'Most Effective'!$I:$I,"x")</f>
        <v>0</v>
      </c>
      <c r="T53">
        <f>COUNTIFS('Most Effective'!$A:$A,$N53,'Most Effective'!$F:$F,T$1,'Most Effective'!$I:$I,"x")</f>
        <v>0</v>
      </c>
      <c r="U53">
        <f>COUNTIFS('Most Effective'!$A:$A,$N53,'Most Effective'!$F:$F,U$1,'Most Effective'!$I:$I,"x")</f>
        <v>0</v>
      </c>
      <c r="V53">
        <f>COUNTIFS('Most Effective'!$A:$A,$N53,'Most Effective'!$F:$F,V$1,'Most Effective'!$I:$I,"x")</f>
        <v>0</v>
      </c>
      <c r="W53">
        <f>COUNTIFS('Most Effective'!$A:$A,$N53,'Most Effective'!$F:$F,W$1,'Most Effective'!$I:$I,"x")</f>
        <v>0</v>
      </c>
      <c r="X53">
        <f t="shared" si="0"/>
        <v>0</v>
      </c>
    </row>
    <row r="54" spans="2:24" x14ac:dyDescent="0.35">
      <c r="B54" t="s">
        <v>1264</v>
      </c>
      <c r="C54">
        <f>COUNTIFS('Source Data'!AS:AS,"&gt;4",'Source Data'!$A:$A,$B54)</f>
        <v>1</v>
      </c>
      <c r="D54">
        <f>COUNTIFS('Source Data'!AT:AT,"&gt;4",'Source Data'!$A:$A,$B54)</f>
        <v>1</v>
      </c>
      <c r="E54">
        <f>COUNTIFS('Source Data'!AU:AU,"&gt;4",'Source Data'!$A:$A,$B54)</f>
        <v>1</v>
      </c>
      <c r="F54">
        <f>COUNTIFS('Source Data'!AV:AV,"&gt;4",'Source Data'!$A:$A,$B54)</f>
        <v>1</v>
      </c>
      <c r="G54">
        <f>COUNTIFS('Source Data'!AW:AW,"&gt;4",'Source Data'!$A:$A,$B54)</f>
        <v>1</v>
      </c>
      <c r="H54">
        <f>COUNTIFS('Source Data'!AX:AX,"&gt;4",'Source Data'!$A:$A,$B54)</f>
        <v>1</v>
      </c>
      <c r="I54">
        <f>COUNTIFS('Source Data'!AY:AY,"&gt;4",'Source Data'!$A:$A,$B54)</f>
        <v>1</v>
      </c>
      <c r="J54">
        <f>COUNTIFS('Source Data'!AZ:AZ,"&gt;4",'Source Data'!$A:$A,$B54)</f>
        <v>1</v>
      </c>
      <c r="K54">
        <f>COUNTIFS('Source Data'!BA:BA,"&gt;4",'Source Data'!$A:$A,$B54)</f>
        <v>0</v>
      </c>
      <c r="L54">
        <f>COUNTIFS('Source Data'!$A:$A,$B54)</f>
        <v>1</v>
      </c>
      <c r="N54" t="s">
        <v>1264</v>
      </c>
      <c r="O54">
        <f>COUNTIFS('Most Effective'!$A:$A,$N54,'Most Effective'!$F:$F,O$1,'Most Effective'!$I:$I,"x")</f>
        <v>0</v>
      </c>
      <c r="P54">
        <f>COUNTIFS('Most Effective'!$A:$A,$N54,'Most Effective'!$F:$F,P$1,'Most Effective'!$I:$I,"x")</f>
        <v>0</v>
      </c>
      <c r="Q54">
        <f>COUNTIFS('Most Effective'!$A:$A,$N54,'Most Effective'!$F:$F,Q$1,'Most Effective'!$I:$I,"x")</f>
        <v>0</v>
      </c>
      <c r="R54">
        <f>COUNTIFS('Most Effective'!$A:$A,$N54,'Most Effective'!$F:$F,R$1,'Most Effective'!$I:$I,"x")</f>
        <v>1</v>
      </c>
      <c r="S54">
        <f>COUNTIFS('Most Effective'!$A:$A,$N54,'Most Effective'!$F:$F,S$1,'Most Effective'!$I:$I,"x")</f>
        <v>0</v>
      </c>
      <c r="T54">
        <f>COUNTIFS('Most Effective'!$A:$A,$N54,'Most Effective'!$F:$F,T$1,'Most Effective'!$I:$I,"x")</f>
        <v>0</v>
      </c>
      <c r="U54">
        <f>COUNTIFS('Most Effective'!$A:$A,$N54,'Most Effective'!$F:$F,U$1,'Most Effective'!$I:$I,"x")</f>
        <v>0</v>
      </c>
      <c r="V54">
        <f>COUNTIFS('Most Effective'!$A:$A,$N54,'Most Effective'!$F:$F,V$1,'Most Effective'!$I:$I,"x")</f>
        <v>0</v>
      </c>
      <c r="W54">
        <f>COUNTIFS('Most Effective'!$A:$A,$N54,'Most Effective'!$F:$F,W$1,'Most Effective'!$I:$I,"x")</f>
        <v>0</v>
      </c>
      <c r="X54">
        <f t="shared" si="0"/>
        <v>1</v>
      </c>
    </row>
    <row r="55" spans="2:24" x14ac:dyDescent="0.35">
      <c r="B55" t="s">
        <v>1302</v>
      </c>
      <c r="C55">
        <f>COUNTIFS('Source Data'!AS:AS,"&gt;4",'Source Data'!$A:$A,$B55)</f>
        <v>0</v>
      </c>
      <c r="D55">
        <f>COUNTIFS('Source Data'!AT:AT,"&gt;4",'Source Data'!$A:$A,$B55)</f>
        <v>1</v>
      </c>
      <c r="E55">
        <f>COUNTIFS('Source Data'!AU:AU,"&gt;4",'Source Data'!$A:$A,$B55)</f>
        <v>1</v>
      </c>
      <c r="F55">
        <f>COUNTIFS('Source Data'!AV:AV,"&gt;4",'Source Data'!$A:$A,$B55)</f>
        <v>1</v>
      </c>
      <c r="G55">
        <f>COUNTIFS('Source Data'!AW:AW,"&gt;4",'Source Data'!$A:$A,$B55)</f>
        <v>1</v>
      </c>
      <c r="H55">
        <f>COUNTIFS('Source Data'!AX:AX,"&gt;4",'Source Data'!$A:$A,$B55)</f>
        <v>0</v>
      </c>
      <c r="I55">
        <f>COUNTIFS('Source Data'!AY:AY,"&gt;4",'Source Data'!$A:$A,$B55)</f>
        <v>1</v>
      </c>
      <c r="J55">
        <f>COUNTIFS('Source Data'!AZ:AZ,"&gt;4",'Source Data'!$A:$A,$B55)</f>
        <v>0</v>
      </c>
      <c r="K55">
        <f>COUNTIFS('Source Data'!BA:BA,"&gt;4",'Source Data'!$A:$A,$B55)</f>
        <v>0</v>
      </c>
      <c r="L55">
        <f>COUNTIFS('Source Data'!$A:$A,$B55)</f>
        <v>1</v>
      </c>
      <c r="N55" t="s">
        <v>1302</v>
      </c>
      <c r="O55">
        <f>COUNTIFS('Most Effective'!$A:$A,$N55,'Most Effective'!$F:$F,O$1,'Most Effective'!$I:$I,"x")</f>
        <v>0</v>
      </c>
      <c r="P55">
        <f>COUNTIFS('Most Effective'!$A:$A,$N55,'Most Effective'!$F:$F,P$1,'Most Effective'!$I:$I,"x")</f>
        <v>0</v>
      </c>
      <c r="Q55">
        <f>COUNTIFS('Most Effective'!$A:$A,$N55,'Most Effective'!$F:$F,Q$1,'Most Effective'!$I:$I,"x")</f>
        <v>0</v>
      </c>
      <c r="R55">
        <f>COUNTIFS('Most Effective'!$A:$A,$N55,'Most Effective'!$F:$F,R$1,'Most Effective'!$I:$I,"x")</f>
        <v>0</v>
      </c>
      <c r="S55">
        <f>COUNTIFS('Most Effective'!$A:$A,$N55,'Most Effective'!$F:$F,S$1,'Most Effective'!$I:$I,"x")</f>
        <v>0</v>
      </c>
      <c r="T55">
        <f>COUNTIFS('Most Effective'!$A:$A,$N55,'Most Effective'!$F:$F,T$1,'Most Effective'!$I:$I,"x")</f>
        <v>0</v>
      </c>
      <c r="U55">
        <f>COUNTIFS('Most Effective'!$A:$A,$N55,'Most Effective'!$F:$F,U$1,'Most Effective'!$I:$I,"x")</f>
        <v>1</v>
      </c>
      <c r="V55">
        <f>COUNTIFS('Most Effective'!$A:$A,$N55,'Most Effective'!$F:$F,V$1,'Most Effective'!$I:$I,"x")</f>
        <v>0</v>
      </c>
      <c r="W55">
        <f>COUNTIFS('Most Effective'!$A:$A,$N55,'Most Effective'!$F:$F,W$1,'Most Effective'!$I:$I,"x")</f>
        <v>0</v>
      </c>
      <c r="X55">
        <f t="shared" si="0"/>
        <v>1</v>
      </c>
    </row>
    <row r="56" spans="2:24" x14ac:dyDescent="0.35">
      <c r="B56" t="s">
        <v>1311</v>
      </c>
      <c r="C56">
        <f>COUNTIFS('Source Data'!AS:AS,"&gt;4",'Source Data'!$A:$A,$B56)</f>
        <v>0</v>
      </c>
      <c r="D56">
        <f>COUNTIFS('Source Data'!AT:AT,"&gt;4",'Source Data'!$A:$A,$B56)</f>
        <v>1</v>
      </c>
      <c r="E56">
        <f>COUNTIFS('Source Data'!AU:AU,"&gt;4",'Source Data'!$A:$A,$B56)</f>
        <v>1</v>
      </c>
      <c r="F56">
        <f>COUNTIFS('Source Data'!AV:AV,"&gt;4",'Source Data'!$A:$A,$B56)</f>
        <v>1</v>
      </c>
      <c r="G56">
        <f>COUNTIFS('Source Data'!AW:AW,"&gt;4",'Source Data'!$A:$A,$B56)</f>
        <v>1</v>
      </c>
      <c r="H56">
        <f>COUNTIFS('Source Data'!AX:AX,"&gt;4",'Source Data'!$A:$A,$B56)</f>
        <v>0</v>
      </c>
      <c r="I56">
        <f>COUNTIFS('Source Data'!AY:AY,"&gt;4",'Source Data'!$A:$A,$B56)</f>
        <v>1</v>
      </c>
      <c r="J56">
        <f>COUNTIFS('Source Data'!AZ:AZ,"&gt;4",'Source Data'!$A:$A,$B56)</f>
        <v>1</v>
      </c>
      <c r="K56">
        <f>COUNTIFS('Source Data'!BA:BA,"&gt;4",'Source Data'!$A:$A,$B56)</f>
        <v>0</v>
      </c>
      <c r="L56">
        <f>COUNTIFS('Source Data'!$A:$A,$B56)</f>
        <v>2</v>
      </c>
      <c r="N56" t="s">
        <v>1311</v>
      </c>
      <c r="O56">
        <f>COUNTIFS('Most Effective'!$A:$A,$N56,'Most Effective'!$F:$F,O$1,'Most Effective'!$I:$I,"x")</f>
        <v>0</v>
      </c>
      <c r="P56">
        <f>COUNTIFS('Most Effective'!$A:$A,$N56,'Most Effective'!$F:$F,P$1,'Most Effective'!$I:$I,"x")</f>
        <v>0</v>
      </c>
      <c r="Q56">
        <f>COUNTIFS('Most Effective'!$A:$A,$N56,'Most Effective'!$F:$F,Q$1,'Most Effective'!$I:$I,"x")</f>
        <v>0</v>
      </c>
      <c r="R56">
        <f>COUNTIFS('Most Effective'!$A:$A,$N56,'Most Effective'!$F:$F,R$1,'Most Effective'!$I:$I,"x")</f>
        <v>0</v>
      </c>
      <c r="S56">
        <f>COUNTIFS('Most Effective'!$A:$A,$N56,'Most Effective'!$F:$F,S$1,'Most Effective'!$I:$I,"x")</f>
        <v>0</v>
      </c>
      <c r="T56">
        <f>COUNTIFS('Most Effective'!$A:$A,$N56,'Most Effective'!$F:$F,T$1,'Most Effective'!$I:$I,"x")</f>
        <v>0</v>
      </c>
      <c r="U56">
        <f>COUNTIFS('Most Effective'!$A:$A,$N56,'Most Effective'!$F:$F,U$1,'Most Effective'!$I:$I,"x")</f>
        <v>1</v>
      </c>
      <c r="V56">
        <f>COUNTIFS('Most Effective'!$A:$A,$N56,'Most Effective'!$F:$F,V$1,'Most Effective'!$I:$I,"x")</f>
        <v>0</v>
      </c>
      <c r="W56">
        <f>COUNTIFS('Most Effective'!$A:$A,$N56,'Most Effective'!$F:$F,W$1,'Most Effective'!$I:$I,"x")</f>
        <v>0</v>
      </c>
      <c r="X56">
        <f t="shared" si="0"/>
        <v>1</v>
      </c>
    </row>
    <row r="57" spans="2:24" x14ac:dyDescent="0.35">
      <c r="B57" t="s">
        <v>1139</v>
      </c>
      <c r="C57">
        <f>COUNTIFS('Source Data'!AS:AS,"&gt;4",'Source Data'!$A:$A,$B57)</f>
        <v>1</v>
      </c>
      <c r="D57">
        <f>COUNTIFS('Source Data'!AT:AT,"&gt;4",'Source Data'!$A:$A,$B57)</f>
        <v>1</v>
      </c>
      <c r="E57">
        <f>COUNTIFS('Source Data'!AU:AU,"&gt;4",'Source Data'!$A:$A,$B57)</f>
        <v>1</v>
      </c>
      <c r="F57">
        <f>COUNTIFS('Source Data'!AV:AV,"&gt;4",'Source Data'!$A:$A,$B57)</f>
        <v>1</v>
      </c>
      <c r="G57">
        <f>COUNTIFS('Source Data'!AW:AW,"&gt;4",'Source Data'!$A:$A,$B57)</f>
        <v>1</v>
      </c>
      <c r="H57">
        <f>COUNTIFS('Source Data'!AX:AX,"&gt;4",'Source Data'!$A:$A,$B57)</f>
        <v>1</v>
      </c>
      <c r="I57">
        <f>COUNTIFS('Source Data'!AY:AY,"&gt;4",'Source Data'!$A:$A,$B57)</f>
        <v>1</v>
      </c>
      <c r="J57">
        <f>COUNTIFS('Source Data'!AZ:AZ,"&gt;4",'Source Data'!$A:$A,$B57)</f>
        <v>1</v>
      </c>
      <c r="K57">
        <f>COUNTIFS('Source Data'!BA:BA,"&gt;4",'Source Data'!$A:$A,$B57)</f>
        <v>1</v>
      </c>
      <c r="L57">
        <f>COUNTIFS('Source Data'!$A:$A,$B57)</f>
        <v>2</v>
      </c>
      <c r="N57" t="s">
        <v>1139</v>
      </c>
      <c r="O57">
        <f>COUNTIFS('Most Effective'!$A:$A,$N57,'Most Effective'!$F:$F,O$1,'Most Effective'!$I:$I,"x")</f>
        <v>0</v>
      </c>
      <c r="P57">
        <f>COUNTIFS('Most Effective'!$A:$A,$N57,'Most Effective'!$F:$F,P$1,'Most Effective'!$I:$I,"x")</f>
        <v>0</v>
      </c>
      <c r="Q57">
        <f>COUNTIFS('Most Effective'!$A:$A,$N57,'Most Effective'!$F:$F,Q$1,'Most Effective'!$I:$I,"x")</f>
        <v>0</v>
      </c>
      <c r="R57">
        <f>COUNTIFS('Most Effective'!$A:$A,$N57,'Most Effective'!$F:$F,R$1,'Most Effective'!$I:$I,"x")</f>
        <v>0</v>
      </c>
      <c r="S57">
        <f>COUNTIFS('Most Effective'!$A:$A,$N57,'Most Effective'!$F:$F,S$1,'Most Effective'!$I:$I,"x")</f>
        <v>0</v>
      </c>
      <c r="T57">
        <f>COUNTIFS('Most Effective'!$A:$A,$N57,'Most Effective'!$F:$F,T$1,'Most Effective'!$I:$I,"x")</f>
        <v>0</v>
      </c>
      <c r="U57">
        <f>COUNTIFS('Most Effective'!$A:$A,$N57,'Most Effective'!$F:$F,U$1,'Most Effective'!$I:$I,"x")</f>
        <v>0</v>
      </c>
      <c r="V57">
        <f>COUNTIFS('Most Effective'!$A:$A,$N57,'Most Effective'!$F:$F,V$1,'Most Effective'!$I:$I,"x")</f>
        <v>0</v>
      </c>
      <c r="W57">
        <f>COUNTIFS('Most Effective'!$A:$A,$N57,'Most Effective'!$F:$F,W$1,'Most Effective'!$I:$I,"x")</f>
        <v>0</v>
      </c>
      <c r="X57">
        <f t="shared" si="0"/>
        <v>0</v>
      </c>
    </row>
    <row r="58" spans="2:24" x14ac:dyDescent="0.35">
      <c r="B58" t="s">
        <v>1348</v>
      </c>
      <c r="C58">
        <f>COUNTIFS('Source Data'!AS:AS,"&gt;4",'Source Data'!$A:$A,$B58)</f>
        <v>0</v>
      </c>
      <c r="D58">
        <f>COUNTIFS('Source Data'!AT:AT,"&gt;4",'Source Data'!$A:$A,$B58)</f>
        <v>0</v>
      </c>
      <c r="E58">
        <f>COUNTIFS('Source Data'!AU:AU,"&gt;4",'Source Data'!$A:$A,$B58)</f>
        <v>0</v>
      </c>
      <c r="F58">
        <f>COUNTIFS('Source Data'!AV:AV,"&gt;4",'Source Data'!$A:$A,$B58)</f>
        <v>0</v>
      </c>
      <c r="G58">
        <f>COUNTIFS('Source Data'!AW:AW,"&gt;4",'Source Data'!$A:$A,$B58)</f>
        <v>0</v>
      </c>
      <c r="H58">
        <f>COUNTIFS('Source Data'!AX:AX,"&gt;4",'Source Data'!$A:$A,$B58)</f>
        <v>0</v>
      </c>
      <c r="I58">
        <f>COUNTIFS('Source Data'!AY:AY,"&gt;4",'Source Data'!$A:$A,$B58)</f>
        <v>0</v>
      </c>
      <c r="J58">
        <f>COUNTIFS('Source Data'!AZ:AZ,"&gt;4",'Source Data'!$A:$A,$B58)</f>
        <v>1</v>
      </c>
      <c r="K58">
        <f>COUNTIFS('Source Data'!BA:BA,"&gt;4",'Source Data'!$A:$A,$B58)</f>
        <v>0</v>
      </c>
      <c r="L58">
        <f>COUNTIFS('Source Data'!$A:$A,$B58)</f>
        <v>2</v>
      </c>
      <c r="N58" t="s">
        <v>1348</v>
      </c>
      <c r="O58">
        <f>COUNTIFS('Most Effective'!$A:$A,$N58,'Most Effective'!$F:$F,O$1,'Most Effective'!$I:$I,"x")</f>
        <v>0</v>
      </c>
      <c r="P58">
        <f>COUNTIFS('Most Effective'!$A:$A,$N58,'Most Effective'!$F:$F,P$1,'Most Effective'!$I:$I,"x")</f>
        <v>0</v>
      </c>
      <c r="Q58">
        <f>COUNTIFS('Most Effective'!$A:$A,$N58,'Most Effective'!$F:$F,Q$1,'Most Effective'!$I:$I,"x")</f>
        <v>0</v>
      </c>
      <c r="R58">
        <f>COUNTIFS('Most Effective'!$A:$A,$N58,'Most Effective'!$F:$F,R$1,'Most Effective'!$I:$I,"x")</f>
        <v>0</v>
      </c>
      <c r="S58">
        <f>COUNTIFS('Most Effective'!$A:$A,$N58,'Most Effective'!$F:$F,S$1,'Most Effective'!$I:$I,"x")</f>
        <v>0</v>
      </c>
      <c r="T58">
        <f>COUNTIFS('Most Effective'!$A:$A,$N58,'Most Effective'!$F:$F,T$1,'Most Effective'!$I:$I,"x")</f>
        <v>0</v>
      </c>
      <c r="U58">
        <f>COUNTIFS('Most Effective'!$A:$A,$N58,'Most Effective'!$F:$F,U$1,'Most Effective'!$I:$I,"x")</f>
        <v>0</v>
      </c>
      <c r="V58">
        <f>COUNTIFS('Most Effective'!$A:$A,$N58,'Most Effective'!$F:$F,V$1,'Most Effective'!$I:$I,"x")</f>
        <v>0</v>
      </c>
      <c r="W58">
        <f>COUNTIFS('Most Effective'!$A:$A,$N58,'Most Effective'!$F:$F,W$1,'Most Effective'!$I:$I,"x")</f>
        <v>0</v>
      </c>
      <c r="X58">
        <f t="shared" si="0"/>
        <v>0</v>
      </c>
    </row>
    <row r="59" spans="2:24" x14ac:dyDescent="0.35">
      <c r="B59" t="s">
        <v>1356</v>
      </c>
      <c r="C59">
        <f>COUNTIFS('Source Data'!AS:AS,"&gt;4",'Source Data'!$A:$A,$B59)</f>
        <v>0</v>
      </c>
      <c r="D59">
        <f>COUNTIFS('Source Data'!AT:AT,"&gt;4",'Source Data'!$A:$A,$B59)</f>
        <v>1</v>
      </c>
      <c r="E59">
        <f>COUNTIFS('Source Data'!AU:AU,"&gt;4",'Source Data'!$A:$A,$B59)</f>
        <v>0</v>
      </c>
      <c r="F59">
        <f>COUNTIFS('Source Data'!AV:AV,"&gt;4",'Source Data'!$A:$A,$B59)</f>
        <v>0</v>
      </c>
      <c r="G59">
        <f>COUNTIFS('Source Data'!AW:AW,"&gt;4",'Source Data'!$A:$A,$B59)</f>
        <v>1</v>
      </c>
      <c r="H59">
        <f>COUNTIFS('Source Data'!AX:AX,"&gt;4",'Source Data'!$A:$A,$B59)</f>
        <v>1</v>
      </c>
      <c r="I59">
        <f>COUNTIFS('Source Data'!AY:AY,"&gt;4",'Source Data'!$A:$A,$B59)</f>
        <v>1</v>
      </c>
      <c r="J59">
        <f>COUNTIFS('Source Data'!AZ:AZ,"&gt;4",'Source Data'!$A:$A,$B59)</f>
        <v>1</v>
      </c>
      <c r="K59">
        <f>COUNTIFS('Source Data'!BA:BA,"&gt;4",'Source Data'!$A:$A,$B59)</f>
        <v>0</v>
      </c>
      <c r="L59">
        <f>COUNTIFS('Source Data'!$A:$A,$B59)</f>
        <v>2</v>
      </c>
      <c r="N59" t="s">
        <v>1356</v>
      </c>
      <c r="O59">
        <f>COUNTIFS('Most Effective'!$A:$A,$N59,'Most Effective'!$F:$F,O$1,'Most Effective'!$I:$I,"x")</f>
        <v>0</v>
      </c>
      <c r="P59">
        <f>COUNTIFS('Most Effective'!$A:$A,$N59,'Most Effective'!$F:$F,P$1,'Most Effective'!$I:$I,"x")</f>
        <v>0</v>
      </c>
      <c r="Q59">
        <f>COUNTIFS('Most Effective'!$A:$A,$N59,'Most Effective'!$F:$F,Q$1,'Most Effective'!$I:$I,"x")</f>
        <v>0</v>
      </c>
      <c r="R59">
        <f>COUNTIFS('Most Effective'!$A:$A,$N59,'Most Effective'!$F:$F,R$1,'Most Effective'!$I:$I,"x")</f>
        <v>0</v>
      </c>
      <c r="S59">
        <f>COUNTIFS('Most Effective'!$A:$A,$N59,'Most Effective'!$F:$F,S$1,'Most Effective'!$I:$I,"x")</f>
        <v>1</v>
      </c>
      <c r="T59">
        <f>COUNTIFS('Most Effective'!$A:$A,$N59,'Most Effective'!$F:$F,T$1,'Most Effective'!$I:$I,"x")</f>
        <v>0</v>
      </c>
      <c r="U59">
        <f>COUNTIFS('Most Effective'!$A:$A,$N59,'Most Effective'!$F:$F,U$1,'Most Effective'!$I:$I,"x")</f>
        <v>0</v>
      </c>
      <c r="V59">
        <f>COUNTIFS('Most Effective'!$A:$A,$N59,'Most Effective'!$F:$F,V$1,'Most Effective'!$I:$I,"x")</f>
        <v>0</v>
      </c>
      <c r="W59">
        <f>COUNTIFS('Most Effective'!$A:$A,$N59,'Most Effective'!$F:$F,W$1,'Most Effective'!$I:$I,"x")</f>
        <v>0</v>
      </c>
      <c r="X59">
        <f t="shared" si="0"/>
        <v>1</v>
      </c>
    </row>
    <row r="60" spans="2:24" x14ac:dyDescent="0.35">
      <c r="B60" t="s">
        <v>1414</v>
      </c>
      <c r="C60">
        <f>COUNTIFS('Source Data'!AS:AS,"&gt;4",'Source Data'!$A:$A,$B60)</f>
        <v>1</v>
      </c>
      <c r="D60">
        <f>COUNTIFS('Source Data'!AT:AT,"&gt;4",'Source Data'!$A:$A,$B60)</f>
        <v>1</v>
      </c>
      <c r="E60">
        <f>COUNTIFS('Source Data'!AU:AU,"&gt;4",'Source Data'!$A:$A,$B60)</f>
        <v>1</v>
      </c>
      <c r="F60">
        <f>COUNTIFS('Source Data'!AV:AV,"&gt;4",'Source Data'!$A:$A,$B60)</f>
        <v>1</v>
      </c>
      <c r="G60">
        <f>COUNTIFS('Source Data'!AW:AW,"&gt;4",'Source Data'!$A:$A,$B60)</f>
        <v>1</v>
      </c>
      <c r="H60">
        <f>COUNTIFS('Source Data'!AX:AX,"&gt;4",'Source Data'!$A:$A,$B60)</f>
        <v>1</v>
      </c>
      <c r="I60">
        <f>COUNTIFS('Source Data'!AY:AY,"&gt;4",'Source Data'!$A:$A,$B60)</f>
        <v>1</v>
      </c>
      <c r="J60">
        <f>COUNTIFS('Source Data'!AZ:AZ,"&gt;4",'Source Data'!$A:$A,$B60)</f>
        <v>1</v>
      </c>
      <c r="K60">
        <f>COUNTIFS('Source Data'!BA:BA,"&gt;4",'Source Data'!$A:$A,$B60)</f>
        <v>0</v>
      </c>
      <c r="L60">
        <f>COUNTIFS('Source Data'!$A:$A,$B60)</f>
        <v>2</v>
      </c>
      <c r="N60" t="s">
        <v>1414</v>
      </c>
      <c r="O60">
        <f>COUNTIFS('Most Effective'!$A:$A,$N60,'Most Effective'!$F:$F,O$1,'Most Effective'!$I:$I,"x")</f>
        <v>0</v>
      </c>
      <c r="P60">
        <f>COUNTIFS('Most Effective'!$A:$A,$N60,'Most Effective'!$F:$F,P$1,'Most Effective'!$I:$I,"x")</f>
        <v>0</v>
      </c>
      <c r="Q60">
        <f>COUNTIFS('Most Effective'!$A:$A,$N60,'Most Effective'!$F:$F,Q$1,'Most Effective'!$I:$I,"x")</f>
        <v>0</v>
      </c>
      <c r="R60">
        <f>COUNTIFS('Most Effective'!$A:$A,$N60,'Most Effective'!$F:$F,R$1,'Most Effective'!$I:$I,"x")</f>
        <v>0</v>
      </c>
      <c r="S60">
        <f>COUNTIFS('Most Effective'!$A:$A,$N60,'Most Effective'!$F:$F,S$1,'Most Effective'!$I:$I,"x")</f>
        <v>0</v>
      </c>
      <c r="T60">
        <f>COUNTIFS('Most Effective'!$A:$A,$N60,'Most Effective'!$F:$F,T$1,'Most Effective'!$I:$I,"x")</f>
        <v>0</v>
      </c>
      <c r="U60">
        <f>COUNTIFS('Most Effective'!$A:$A,$N60,'Most Effective'!$F:$F,U$1,'Most Effective'!$I:$I,"x")</f>
        <v>1</v>
      </c>
      <c r="V60">
        <f>COUNTIFS('Most Effective'!$A:$A,$N60,'Most Effective'!$F:$F,V$1,'Most Effective'!$I:$I,"x")</f>
        <v>1</v>
      </c>
      <c r="W60">
        <f>COUNTIFS('Most Effective'!$A:$A,$N60,'Most Effective'!$F:$F,W$1,'Most Effective'!$I:$I,"x")</f>
        <v>0</v>
      </c>
      <c r="X60">
        <f t="shared" si="0"/>
        <v>2</v>
      </c>
    </row>
    <row r="61" spans="2:24" x14ac:dyDescent="0.35">
      <c r="B61" t="s">
        <v>1443</v>
      </c>
      <c r="C61">
        <f>COUNTIFS('Source Data'!AS:AS,"&gt;4",'Source Data'!$A:$A,$B61)</f>
        <v>0</v>
      </c>
      <c r="D61">
        <f>COUNTIFS('Source Data'!AT:AT,"&gt;4",'Source Data'!$A:$A,$B61)</f>
        <v>1</v>
      </c>
      <c r="E61">
        <f>COUNTIFS('Source Data'!AU:AU,"&gt;4",'Source Data'!$A:$A,$B61)</f>
        <v>1</v>
      </c>
      <c r="F61">
        <f>COUNTIFS('Source Data'!AV:AV,"&gt;4",'Source Data'!$A:$A,$B61)</f>
        <v>1</v>
      </c>
      <c r="G61">
        <f>COUNTIFS('Source Data'!AW:AW,"&gt;4",'Source Data'!$A:$A,$B61)</f>
        <v>0</v>
      </c>
      <c r="H61">
        <f>COUNTIFS('Source Data'!AX:AX,"&gt;4",'Source Data'!$A:$A,$B61)</f>
        <v>1</v>
      </c>
      <c r="I61">
        <f>COUNTIFS('Source Data'!AY:AY,"&gt;4",'Source Data'!$A:$A,$B61)</f>
        <v>1</v>
      </c>
      <c r="J61">
        <f>COUNTIFS('Source Data'!AZ:AZ,"&gt;4",'Source Data'!$A:$A,$B61)</f>
        <v>1</v>
      </c>
      <c r="K61">
        <f>COUNTIFS('Source Data'!BA:BA,"&gt;4",'Source Data'!$A:$A,$B61)</f>
        <v>0</v>
      </c>
      <c r="L61">
        <f>COUNTIFS('Source Data'!$A:$A,$B61)</f>
        <v>5</v>
      </c>
      <c r="N61" t="s">
        <v>1443</v>
      </c>
      <c r="O61">
        <f>COUNTIFS('Most Effective'!$A:$A,$N61,'Most Effective'!$F:$F,O$1,'Most Effective'!$I:$I,"x")</f>
        <v>0</v>
      </c>
      <c r="P61">
        <f>COUNTIFS('Most Effective'!$A:$A,$N61,'Most Effective'!$F:$F,P$1,'Most Effective'!$I:$I,"x")</f>
        <v>1</v>
      </c>
      <c r="Q61">
        <f>COUNTIFS('Most Effective'!$A:$A,$N61,'Most Effective'!$F:$F,Q$1,'Most Effective'!$I:$I,"x")</f>
        <v>0</v>
      </c>
      <c r="R61">
        <f>COUNTIFS('Most Effective'!$A:$A,$N61,'Most Effective'!$F:$F,R$1,'Most Effective'!$I:$I,"x")</f>
        <v>0</v>
      </c>
      <c r="S61">
        <f>COUNTIFS('Most Effective'!$A:$A,$N61,'Most Effective'!$F:$F,S$1,'Most Effective'!$I:$I,"x")</f>
        <v>0</v>
      </c>
      <c r="T61">
        <f>COUNTIFS('Most Effective'!$A:$A,$N61,'Most Effective'!$F:$F,T$1,'Most Effective'!$I:$I,"x")</f>
        <v>0</v>
      </c>
      <c r="U61">
        <f>COUNTIFS('Most Effective'!$A:$A,$N61,'Most Effective'!$F:$F,U$1,'Most Effective'!$I:$I,"x")</f>
        <v>0</v>
      </c>
      <c r="V61">
        <f>COUNTIFS('Most Effective'!$A:$A,$N61,'Most Effective'!$F:$F,V$1,'Most Effective'!$I:$I,"x")</f>
        <v>0</v>
      </c>
      <c r="W61">
        <f>COUNTIFS('Most Effective'!$A:$A,$N61,'Most Effective'!$F:$F,W$1,'Most Effective'!$I:$I,"x")</f>
        <v>0</v>
      </c>
      <c r="X61">
        <f t="shared" si="0"/>
        <v>1</v>
      </c>
    </row>
    <row r="62" spans="2:24" x14ac:dyDescent="0.35">
      <c r="B62" t="s">
        <v>1495</v>
      </c>
      <c r="C62">
        <f>COUNTIFS('Source Data'!AS:AS,"&gt;4",'Source Data'!$A:$A,$B62)</f>
        <v>1</v>
      </c>
      <c r="D62">
        <f>COUNTIFS('Source Data'!AT:AT,"&gt;4",'Source Data'!$A:$A,$B62)</f>
        <v>1</v>
      </c>
      <c r="E62">
        <f>COUNTIFS('Source Data'!AU:AU,"&gt;4",'Source Data'!$A:$A,$B62)</f>
        <v>1</v>
      </c>
      <c r="F62">
        <f>COUNTIFS('Source Data'!AV:AV,"&gt;4",'Source Data'!$A:$A,$B62)</f>
        <v>1</v>
      </c>
      <c r="G62">
        <f>COUNTIFS('Source Data'!AW:AW,"&gt;4",'Source Data'!$A:$A,$B62)</f>
        <v>1</v>
      </c>
      <c r="H62">
        <f>COUNTIFS('Source Data'!AX:AX,"&gt;4",'Source Data'!$A:$A,$B62)</f>
        <v>0</v>
      </c>
      <c r="I62">
        <f>COUNTIFS('Source Data'!AY:AY,"&gt;4",'Source Data'!$A:$A,$B62)</f>
        <v>1</v>
      </c>
      <c r="J62">
        <f>COUNTIFS('Source Data'!AZ:AZ,"&gt;4",'Source Data'!$A:$A,$B62)</f>
        <v>1</v>
      </c>
      <c r="K62">
        <f>COUNTIFS('Source Data'!BA:BA,"&gt;4",'Source Data'!$A:$A,$B62)</f>
        <v>0</v>
      </c>
      <c r="L62">
        <f>COUNTIFS('Source Data'!$A:$A,$B62)</f>
        <v>1</v>
      </c>
      <c r="N62" t="s">
        <v>1495</v>
      </c>
      <c r="O62">
        <f>COUNTIFS('Most Effective'!$A:$A,$N62,'Most Effective'!$F:$F,O$1,'Most Effective'!$I:$I,"x")</f>
        <v>1</v>
      </c>
      <c r="P62">
        <f>COUNTIFS('Most Effective'!$A:$A,$N62,'Most Effective'!$F:$F,P$1,'Most Effective'!$I:$I,"x")</f>
        <v>0</v>
      </c>
      <c r="Q62">
        <f>COUNTIFS('Most Effective'!$A:$A,$N62,'Most Effective'!$F:$F,Q$1,'Most Effective'!$I:$I,"x")</f>
        <v>0</v>
      </c>
      <c r="R62">
        <f>COUNTIFS('Most Effective'!$A:$A,$N62,'Most Effective'!$F:$F,R$1,'Most Effective'!$I:$I,"x")</f>
        <v>0</v>
      </c>
      <c r="S62">
        <f>COUNTIFS('Most Effective'!$A:$A,$N62,'Most Effective'!$F:$F,S$1,'Most Effective'!$I:$I,"x")</f>
        <v>0</v>
      </c>
      <c r="T62">
        <f>COUNTIFS('Most Effective'!$A:$A,$N62,'Most Effective'!$F:$F,T$1,'Most Effective'!$I:$I,"x")</f>
        <v>0</v>
      </c>
      <c r="U62">
        <f>COUNTIFS('Most Effective'!$A:$A,$N62,'Most Effective'!$F:$F,U$1,'Most Effective'!$I:$I,"x")</f>
        <v>0</v>
      </c>
      <c r="V62">
        <f>COUNTIFS('Most Effective'!$A:$A,$N62,'Most Effective'!$F:$F,V$1,'Most Effective'!$I:$I,"x")</f>
        <v>0</v>
      </c>
      <c r="W62">
        <f>COUNTIFS('Most Effective'!$A:$A,$N62,'Most Effective'!$F:$F,W$1,'Most Effective'!$I:$I,"x")</f>
        <v>0</v>
      </c>
      <c r="X62">
        <f t="shared" si="0"/>
        <v>1</v>
      </c>
    </row>
    <row r="63" spans="2:24" x14ac:dyDescent="0.35">
      <c r="B63" t="s">
        <v>1510</v>
      </c>
      <c r="C63">
        <f>COUNTIFS('Source Data'!AS:AS,"&gt;4",'Source Data'!$A:$A,$B63)</f>
        <v>0</v>
      </c>
      <c r="D63">
        <f>COUNTIFS('Source Data'!AT:AT,"&gt;4",'Source Data'!$A:$A,$B63)</f>
        <v>1</v>
      </c>
      <c r="E63">
        <f>COUNTIFS('Source Data'!AU:AU,"&gt;4",'Source Data'!$A:$A,$B63)</f>
        <v>1</v>
      </c>
      <c r="F63">
        <f>COUNTIFS('Source Data'!AV:AV,"&gt;4",'Source Data'!$A:$A,$B63)</f>
        <v>1</v>
      </c>
      <c r="G63">
        <f>COUNTIFS('Source Data'!AW:AW,"&gt;4",'Source Data'!$A:$A,$B63)</f>
        <v>0</v>
      </c>
      <c r="H63">
        <f>COUNTIFS('Source Data'!AX:AX,"&gt;4",'Source Data'!$A:$A,$B63)</f>
        <v>0</v>
      </c>
      <c r="I63">
        <f>COUNTIFS('Source Data'!AY:AY,"&gt;4",'Source Data'!$A:$A,$B63)</f>
        <v>1</v>
      </c>
      <c r="J63">
        <f>COUNTIFS('Source Data'!AZ:AZ,"&gt;4",'Source Data'!$A:$A,$B63)</f>
        <v>1</v>
      </c>
      <c r="K63">
        <f>COUNTIFS('Source Data'!BA:BA,"&gt;4",'Source Data'!$A:$A,$B63)</f>
        <v>0</v>
      </c>
      <c r="L63">
        <f>COUNTIFS('Source Data'!$A:$A,$B63)</f>
        <v>1</v>
      </c>
      <c r="N63" t="s">
        <v>1510</v>
      </c>
      <c r="O63">
        <f>COUNTIFS('Most Effective'!$A:$A,$N63,'Most Effective'!$F:$F,O$1,'Most Effective'!$I:$I,"x")</f>
        <v>0</v>
      </c>
      <c r="P63">
        <f>COUNTIFS('Most Effective'!$A:$A,$N63,'Most Effective'!$F:$F,P$1,'Most Effective'!$I:$I,"x")</f>
        <v>0</v>
      </c>
      <c r="Q63">
        <f>COUNTIFS('Most Effective'!$A:$A,$N63,'Most Effective'!$F:$F,Q$1,'Most Effective'!$I:$I,"x")</f>
        <v>0</v>
      </c>
      <c r="R63">
        <f>COUNTIFS('Most Effective'!$A:$A,$N63,'Most Effective'!$F:$F,R$1,'Most Effective'!$I:$I,"x")</f>
        <v>0</v>
      </c>
      <c r="S63">
        <f>COUNTIFS('Most Effective'!$A:$A,$N63,'Most Effective'!$F:$F,S$1,'Most Effective'!$I:$I,"x")</f>
        <v>0</v>
      </c>
      <c r="T63">
        <f>COUNTIFS('Most Effective'!$A:$A,$N63,'Most Effective'!$F:$F,T$1,'Most Effective'!$I:$I,"x")</f>
        <v>0</v>
      </c>
      <c r="U63">
        <f>COUNTIFS('Most Effective'!$A:$A,$N63,'Most Effective'!$F:$F,U$1,'Most Effective'!$I:$I,"x")</f>
        <v>0</v>
      </c>
      <c r="V63">
        <f>COUNTIFS('Most Effective'!$A:$A,$N63,'Most Effective'!$F:$F,V$1,'Most Effective'!$I:$I,"x")</f>
        <v>0</v>
      </c>
      <c r="W63">
        <f>COUNTIFS('Most Effective'!$A:$A,$N63,'Most Effective'!$F:$F,W$1,'Most Effective'!$I:$I,"x")</f>
        <v>0</v>
      </c>
      <c r="X63">
        <f t="shared" si="0"/>
        <v>0</v>
      </c>
    </row>
    <row r="64" spans="2:24" x14ac:dyDescent="0.35">
      <c r="B64" t="s">
        <v>882</v>
      </c>
      <c r="C64">
        <f>COUNTIFS('Source Data'!AS:AS,"&gt;4",'Source Data'!$A:$A,$B64)</f>
        <v>2</v>
      </c>
      <c r="D64">
        <f>COUNTIFS('Source Data'!AT:AT,"&gt;4",'Source Data'!$A:$A,$B64)</f>
        <v>2</v>
      </c>
      <c r="E64">
        <f>COUNTIFS('Source Data'!AU:AU,"&gt;4",'Source Data'!$A:$A,$B64)</f>
        <v>1</v>
      </c>
      <c r="F64">
        <f>COUNTIFS('Source Data'!AV:AV,"&gt;4",'Source Data'!$A:$A,$B64)</f>
        <v>2</v>
      </c>
      <c r="G64">
        <f>COUNTIFS('Source Data'!AW:AW,"&gt;4",'Source Data'!$A:$A,$B64)</f>
        <v>3</v>
      </c>
      <c r="H64">
        <f>COUNTIFS('Source Data'!AX:AX,"&gt;4",'Source Data'!$A:$A,$B64)</f>
        <v>2</v>
      </c>
      <c r="I64">
        <f>COUNTIFS('Source Data'!AY:AY,"&gt;4",'Source Data'!$A:$A,$B64)</f>
        <v>2</v>
      </c>
      <c r="J64">
        <f>COUNTIFS('Source Data'!AZ:AZ,"&gt;4",'Source Data'!$A:$A,$B64)</f>
        <v>2</v>
      </c>
      <c r="K64">
        <f>COUNTIFS('Source Data'!BA:BA,"&gt;4",'Source Data'!$A:$A,$B64)</f>
        <v>1</v>
      </c>
      <c r="L64">
        <f>COUNTIFS('Source Data'!$A:$A,$B64)</f>
        <v>5</v>
      </c>
      <c r="N64" t="s">
        <v>882</v>
      </c>
      <c r="O64">
        <f>COUNTIFS('Most Effective'!$A:$A,$N64,'Most Effective'!$F:$F,O$1,'Most Effective'!$I:$I,"x")</f>
        <v>0</v>
      </c>
      <c r="P64">
        <f>COUNTIFS('Most Effective'!$A:$A,$N64,'Most Effective'!$F:$F,P$1,'Most Effective'!$I:$I,"x")</f>
        <v>1</v>
      </c>
      <c r="Q64">
        <f>COUNTIFS('Most Effective'!$A:$A,$N64,'Most Effective'!$F:$F,Q$1,'Most Effective'!$I:$I,"x")</f>
        <v>0</v>
      </c>
      <c r="R64">
        <f>COUNTIFS('Most Effective'!$A:$A,$N64,'Most Effective'!$F:$F,R$1,'Most Effective'!$I:$I,"x")</f>
        <v>0</v>
      </c>
      <c r="S64">
        <f>COUNTIFS('Most Effective'!$A:$A,$N64,'Most Effective'!$F:$F,S$1,'Most Effective'!$I:$I,"x")</f>
        <v>1</v>
      </c>
      <c r="T64">
        <f>COUNTIFS('Most Effective'!$A:$A,$N64,'Most Effective'!$F:$F,T$1,'Most Effective'!$I:$I,"x")</f>
        <v>0</v>
      </c>
      <c r="U64">
        <f>COUNTIFS('Most Effective'!$A:$A,$N64,'Most Effective'!$F:$F,U$1,'Most Effective'!$I:$I,"x")</f>
        <v>0</v>
      </c>
      <c r="V64">
        <f>COUNTIFS('Most Effective'!$A:$A,$N64,'Most Effective'!$F:$F,V$1,'Most Effective'!$I:$I,"x")</f>
        <v>0</v>
      </c>
      <c r="W64">
        <f>COUNTIFS('Most Effective'!$A:$A,$N64,'Most Effective'!$F:$F,W$1,'Most Effective'!$I:$I,"x")</f>
        <v>1</v>
      </c>
      <c r="X64">
        <f t="shared" si="0"/>
        <v>3</v>
      </c>
    </row>
    <row r="65" spans="2:24" x14ac:dyDescent="0.35">
      <c r="B65" t="s">
        <v>1541</v>
      </c>
      <c r="C65">
        <f>COUNTIFS('Source Data'!AS:AS,"&gt;4",'Source Data'!$A:$A,$B65)</f>
        <v>0</v>
      </c>
      <c r="D65">
        <f>COUNTIFS('Source Data'!AT:AT,"&gt;4",'Source Data'!$A:$A,$B65)</f>
        <v>0</v>
      </c>
      <c r="E65">
        <f>COUNTIFS('Source Data'!AU:AU,"&gt;4",'Source Data'!$A:$A,$B65)</f>
        <v>0</v>
      </c>
      <c r="F65">
        <f>COUNTIFS('Source Data'!AV:AV,"&gt;4",'Source Data'!$A:$A,$B65)</f>
        <v>0</v>
      </c>
      <c r="G65">
        <f>COUNTIFS('Source Data'!AW:AW,"&gt;4",'Source Data'!$A:$A,$B65)</f>
        <v>0</v>
      </c>
      <c r="H65">
        <f>COUNTIFS('Source Data'!AX:AX,"&gt;4",'Source Data'!$A:$A,$B65)</f>
        <v>0</v>
      </c>
      <c r="I65">
        <f>COUNTIFS('Source Data'!AY:AY,"&gt;4",'Source Data'!$A:$A,$B65)</f>
        <v>0</v>
      </c>
      <c r="J65">
        <f>COUNTIFS('Source Data'!AZ:AZ,"&gt;4",'Source Data'!$A:$A,$B65)</f>
        <v>0</v>
      </c>
      <c r="K65">
        <f>COUNTIFS('Source Data'!BA:BA,"&gt;4",'Source Data'!$A:$A,$B65)</f>
        <v>0</v>
      </c>
      <c r="L65">
        <f>COUNTIFS('Source Data'!$A:$A,$B65)</f>
        <v>3</v>
      </c>
      <c r="N65" t="s">
        <v>1541</v>
      </c>
      <c r="O65">
        <f>COUNTIFS('Most Effective'!$A:$A,$N65,'Most Effective'!$F:$F,O$1,'Most Effective'!$I:$I,"x")</f>
        <v>0</v>
      </c>
      <c r="P65">
        <f>COUNTIFS('Most Effective'!$A:$A,$N65,'Most Effective'!$F:$F,P$1,'Most Effective'!$I:$I,"x")</f>
        <v>0</v>
      </c>
      <c r="Q65">
        <f>COUNTIFS('Most Effective'!$A:$A,$N65,'Most Effective'!$F:$F,Q$1,'Most Effective'!$I:$I,"x")</f>
        <v>0</v>
      </c>
      <c r="R65">
        <f>COUNTIFS('Most Effective'!$A:$A,$N65,'Most Effective'!$F:$F,R$1,'Most Effective'!$I:$I,"x")</f>
        <v>0</v>
      </c>
      <c r="S65">
        <f>COUNTIFS('Most Effective'!$A:$A,$N65,'Most Effective'!$F:$F,S$1,'Most Effective'!$I:$I,"x")</f>
        <v>0</v>
      </c>
      <c r="T65">
        <f>COUNTIFS('Most Effective'!$A:$A,$N65,'Most Effective'!$F:$F,T$1,'Most Effective'!$I:$I,"x")</f>
        <v>0</v>
      </c>
      <c r="U65">
        <f>COUNTIFS('Most Effective'!$A:$A,$N65,'Most Effective'!$F:$F,U$1,'Most Effective'!$I:$I,"x")</f>
        <v>0</v>
      </c>
      <c r="V65">
        <f>COUNTIFS('Most Effective'!$A:$A,$N65,'Most Effective'!$F:$F,V$1,'Most Effective'!$I:$I,"x")</f>
        <v>0</v>
      </c>
      <c r="W65">
        <f>COUNTIFS('Most Effective'!$A:$A,$N65,'Most Effective'!$F:$F,W$1,'Most Effective'!$I:$I,"x")</f>
        <v>0</v>
      </c>
      <c r="X65">
        <f t="shared" si="0"/>
        <v>0</v>
      </c>
    </row>
    <row r="66" spans="2:24" x14ac:dyDescent="0.35">
      <c r="B66" t="s">
        <v>644</v>
      </c>
      <c r="C66">
        <f>COUNTIFS('Source Data'!AS:AS,"&gt;4",'Source Data'!$A:$A,$B66)</f>
        <v>1</v>
      </c>
      <c r="D66">
        <f>COUNTIFS('Source Data'!AT:AT,"&gt;4",'Source Data'!$A:$A,$B66)</f>
        <v>1</v>
      </c>
      <c r="E66">
        <f>COUNTIFS('Source Data'!AU:AU,"&gt;4",'Source Data'!$A:$A,$B66)</f>
        <v>1</v>
      </c>
      <c r="F66">
        <f>COUNTIFS('Source Data'!AV:AV,"&gt;4",'Source Data'!$A:$A,$B66)</f>
        <v>1</v>
      </c>
      <c r="G66">
        <f>COUNTIFS('Source Data'!AW:AW,"&gt;4",'Source Data'!$A:$A,$B66)</f>
        <v>1</v>
      </c>
      <c r="H66">
        <f>COUNTIFS('Source Data'!AX:AX,"&gt;4",'Source Data'!$A:$A,$B66)</f>
        <v>1</v>
      </c>
      <c r="I66">
        <f>COUNTIFS('Source Data'!AY:AY,"&gt;4",'Source Data'!$A:$A,$B66)</f>
        <v>1</v>
      </c>
      <c r="J66">
        <f>COUNTIFS('Source Data'!AZ:AZ,"&gt;4",'Source Data'!$A:$A,$B66)</f>
        <v>1</v>
      </c>
      <c r="K66">
        <f>COUNTIFS('Source Data'!BA:BA,"&gt;4",'Source Data'!$A:$A,$B66)</f>
        <v>0</v>
      </c>
      <c r="L66">
        <f>COUNTIFS('Source Data'!$A:$A,$B66)</f>
        <v>3</v>
      </c>
      <c r="N66" t="s">
        <v>644</v>
      </c>
      <c r="O66">
        <f>COUNTIFS('Most Effective'!$A:$A,$N66,'Most Effective'!$F:$F,O$1,'Most Effective'!$I:$I,"x")</f>
        <v>1</v>
      </c>
      <c r="P66">
        <f>COUNTIFS('Most Effective'!$A:$A,$N66,'Most Effective'!$F:$F,P$1,'Most Effective'!$I:$I,"x")</f>
        <v>0</v>
      </c>
      <c r="Q66">
        <f>COUNTIFS('Most Effective'!$A:$A,$N66,'Most Effective'!$F:$F,Q$1,'Most Effective'!$I:$I,"x")</f>
        <v>0</v>
      </c>
      <c r="R66">
        <f>COUNTIFS('Most Effective'!$A:$A,$N66,'Most Effective'!$F:$F,R$1,'Most Effective'!$I:$I,"x")</f>
        <v>1</v>
      </c>
      <c r="S66">
        <f>COUNTIFS('Most Effective'!$A:$A,$N66,'Most Effective'!$F:$F,S$1,'Most Effective'!$I:$I,"x")</f>
        <v>0</v>
      </c>
      <c r="T66">
        <f>COUNTIFS('Most Effective'!$A:$A,$N66,'Most Effective'!$F:$F,T$1,'Most Effective'!$I:$I,"x")</f>
        <v>0</v>
      </c>
      <c r="U66">
        <f>COUNTIFS('Most Effective'!$A:$A,$N66,'Most Effective'!$F:$F,U$1,'Most Effective'!$I:$I,"x")</f>
        <v>0</v>
      </c>
      <c r="V66">
        <f>COUNTIFS('Most Effective'!$A:$A,$N66,'Most Effective'!$F:$F,V$1,'Most Effective'!$I:$I,"x")</f>
        <v>0</v>
      </c>
      <c r="W66">
        <f>COUNTIFS('Most Effective'!$A:$A,$N66,'Most Effective'!$F:$F,W$1,'Most Effective'!$I:$I,"x")</f>
        <v>0</v>
      </c>
      <c r="X66">
        <f t="shared" si="0"/>
        <v>2</v>
      </c>
    </row>
    <row r="67" spans="2:24" x14ac:dyDescent="0.35">
      <c r="B67" t="s">
        <v>1433</v>
      </c>
      <c r="C67">
        <f>COUNTIFS('Source Data'!AS:AS,"&gt;4",'Source Data'!$A:$A,$B67)</f>
        <v>0</v>
      </c>
      <c r="D67">
        <f>COUNTIFS('Source Data'!AT:AT,"&gt;4",'Source Data'!$A:$A,$B67)</f>
        <v>1</v>
      </c>
      <c r="E67">
        <f>COUNTIFS('Source Data'!AU:AU,"&gt;4",'Source Data'!$A:$A,$B67)</f>
        <v>1</v>
      </c>
      <c r="F67">
        <f>COUNTIFS('Source Data'!AV:AV,"&gt;4",'Source Data'!$A:$A,$B67)</f>
        <v>0</v>
      </c>
      <c r="G67">
        <f>COUNTIFS('Source Data'!AW:AW,"&gt;4",'Source Data'!$A:$A,$B67)</f>
        <v>1</v>
      </c>
      <c r="H67">
        <f>COUNTIFS('Source Data'!AX:AX,"&gt;4",'Source Data'!$A:$A,$B67)</f>
        <v>1</v>
      </c>
      <c r="I67">
        <f>COUNTIFS('Source Data'!AY:AY,"&gt;4",'Source Data'!$A:$A,$B67)</f>
        <v>1</v>
      </c>
      <c r="J67">
        <f>COUNTIFS('Source Data'!AZ:AZ,"&gt;4",'Source Data'!$A:$A,$B67)</f>
        <v>1</v>
      </c>
      <c r="K67">
        <f>COUNTIFS('Source Data'!BA:BA,"&gt;4",'Source Data'!$A:$A,$B67)</f>
        <v>0</v>
      </c>
      <c r="L67">
        <f>COUNTIFS('Source Data'!$A:$A,$B67)</f>
        <v>5</v>
      </c>
      <c r="N67" t="s">
        <v>1433</v>
      </c>
      <c r="O67">
        <f>COUNTIFS('Most Effective'!$A:$A,$N67,'Most Effective'!$F:$F,O$1,'Most Effective'!$I:$I,"x")</f>
        <v>0</v>
      </c>
      <c r="P67">
        <f>COUNTIFS('Most Effective'!$A:$A,$N67,'Most Effective'!$F:$F,P$1,'Most Effective'!$I:$I,"x")</f>
        <v>1</v>
      </c>
      <c r="Q67">
        <f>COUNTIFS('Most Effective'!$A:$A,$N67,'Most Effective'!$F:$F,Q$1,'Most Effective'!$I:$I,"x")</f>
        <v>0</v>
      </c>
      <c r="R67">
        <f>COUNTIFS('Most Effective'!$A:$A,$N67,'Most Effective'!$F:$F,R$1,'Most Effective'!$I:$I,"x")</f>
        <v>0</v>
      </c>
      <c r="S67">
        <f>COUNTIFS('Most Effective'!$A:$A,$N67,'Most Effective'!$F:$F,S$1,'Most Effective'!$I:$I,"x")</f>
        <v>0</v>
      </c>
      <c r="T67">
        <f>COUNTIFS('Most Effective'!$A:$A,$N67,'Most Effective'!$F:$F,T$1,'Most Effective'!$I:$I,"x")</f>
        <v>0</v>
      </c>
      <c r="U67">
        <f>COUNTIFS('Most Effective'!$A:$A,$N67,'Most Effective'!$F:$F,U$1,'Most Effective'!$I:$I,"x")</f>
        <v>0</v>
      </c>
      <c r="V67">
        <f>COUNTIFS('Most Effective'!$A:$A,$N67,'Most Effective'!$F:$F,V$1,'Most Effective'!$I:$I,"x")</f>
        <v>0</v>
      </c>
      <c r="W67">
        <f>COUNTIFS('Most Effective'!$A:$A,$N67,'Most Effective'!$F:$F,W$1,'Most Effective'!$I:$I,"x")</f>
        <v>0</v>
      </c>
      <c r="X67">
        <f t="shared" ref="X67:X79" si="1">SUM(O67:W67)</f>
        <v>1</v>
      </c>
    </row>
    <row r="68" spans="2:24" x14ac:dyDescent="0.35">
      <c r="B68" t="s">
        <v>1595</v>
      </c>
      <c r="C68">
        <f>COUNTIFS('Source Data'!AS:AS,"&gt;4",'Source Data'!$A:$A,$B68)</f>
        <v>1</v>
      </c>
      <c r="D68">
        <f>COUNTIFS('Source Data'!AT:AT,"&gt;4",'Source Data'!$A:$A,$B68)</f>
        <v>1</v>
      </c>
      <c r="E68">
        <f>COUNTIFS('Source Data'!AU:AU,"&gt;4",'Source Data'!$A:$A,$B68)</f>
        <v>1</v>
      </c>
      <c r="F68">
        <f>COUNTIFS('Source Data'!AV:AV,"&gt;4",'Source Data'!$A:$A,$B68)</f>
        <v>1</v>
      </c>
      <c r="G68">
        <f>COUNTIFS('Source Data'!AW:AW,"&gt;4",'Source Data'!$A:$A,$B68)</f>
        <v>1</v>
      </c>
      <c r="H68">
        <f>COUNTIFS('Source Data'!AX:AX,"&gt;4",'Source Data'!$A:$A,$B68)</f>
        <v>1</v>
      </c>
      <c r="I68">
        <f>COUNTIFS('Source Data'!AY:AY,"&gt;4",'Source Data'!$A:$A,$B68)</f>
        <v>1</v>
      </c>
      <c r="J68">
        <f>COUNTIFS('Source Data'!AZ:AZ,"&gt;4",'Source Data'!$A:$A,$B68)</f>
        <v>1</v>
      </c>
      <c r="K68">
        <f>COUNTIFS('Source Data'!BA:BA,"&gt;4",'Source Data'!$A:$A,$B68)</f>
        <v>0</v>
      </c>
      <c r="L68">
        <f>COUNTIFS('Source Data'!$A:$A,$B68)</f>
        <v>3</v>
      </c>
      <c r="N68" t="s">
        <v>1595</v>
      </c>
      <c r="O68">
        <f>COUNTIFS('Most Effective'!$A:$A,$N68,'Most Effective'!$F:$F,O$1,'Most Effective'!$I:$I,"x")</f>
        <v>1</v>
      </c>
      <c r="P68">
        <f>COUNTIFS('Most Effective'!$A:$A,$N68,'Most Effective'!$F:$F,P$1,'Most Effective'!$I:$I,"x")</f>
        <v>0</v>
      </c>
      <c r="Q68">
        <f>COUNTIFS('Most Effective'!$A:$A,$N68,'Most Effective'!$F:$F,Q$1,'Most Effective'!$I:$I,"x")</f>
        <v>1</v>
      </c>
      <c r="R68">
        <f>COUNTIFS('Most Effective'!$A:$A,$N68,'Most Effective'!$F:$F,R$1,'Most Effective'!$I:$I,"x")</f>
        <v>1</v>
      </c>
      <c r="S68">
        <f>COUNTIFS('Most Effective'!$A:$A,$N68,'Most Effective'!$F:$F,S$1,'Most Effective'!$I:$I,"x")</f>
        <v>0</v>
      </c>
      <c r="T68">
        <f>COUNTIFS('Most Effective'!$A:$A,$N68,'Most Effective'!$F:$F,T$1,'Most Effective'!$I:$I,"x")</f>
        <v>0</v>
      </c>
      <c r="U68">
        <f>COUNTIFS('Most Effective'!$A:$A,$N68,'Most Effective'!$F:$F,U$1,'Most Effective'!$I:$I,"x")</f>
        <v>0</v>
      </c>
      <c r="V68">
        <f>COUNTIFS('Most Effective'!$A:$A,$N68,'Most Effective'!$F:$F,V$1,'Most Effective'!$I:$I,"x")</f>
        <v>0</v>
      </c>
      <c r="W68">
        <f>COUNTIFS('Most Effective'!$A:$A,$N68,'Most Effective'!$F:$F,W$1,'Most Effective'!$I:$I,"x")</f>
        <v>0</v>
      </c>
      <c r="X68">
        <f t="shared" si="1"/>
        <v>3</v>
      </c>
    </row>
    <row r="69" spans="2:24" x14ac:dyDescent="0.35">
      <c r="B69" t="s">
        <v>346</v>
      </c>
      <c r="C69">
        <f>COUNTIFS('Source Data'!AS:AS,"&gt;4",'Source Data'!$A:$A,$B69)</f>
        <v>0</v>
      </c>
      <c r="D69">
        <f>COUNTIFS('Source Data'!AT:AT,"&gt;4",'Source Data'!$A:$A,$B69)</f>
        <v>1</v>
      </c>
      <c r="E69">
        <f>COUNTIFS('Source Data'!AU:AU,"&gt;4",'Source Data'!$A:$A,$B69)</f>
        <v>1</v>
      </c>
      <c r="F69">
        <f>COUNTIFS('Source Data'!AV:AV,"&gt;4",'Source Data'!$A:$A,$B69)</f>
        <v>0</v>
      </c>
      <c r="G69">
        <f>COUNTIFS('Source Data'!AW:AW,"&gt;4",'Source Data'!$A:$A,$B69)</f>
        <v>1</v>
      </c>
      <c r="H69">
        <f>COUNTIFS('Source Data'!AX:AX,"&gt;4",'Source Data'!$A:$A,$B69)</f>
        <v>1</v>
      </c>
      <c r="I69">
        <f>COUNTIFS('Source Data'!AY:AY,"&gt;4",'Source Data'!$A:$A,$B69)</f>
        <v>1</v>
      </c>
      <c r="J69">
        <f>COUNTIFS('Source Data'!AZ:AZ,"&gt;4",'Source Data'!$A:$A,$B69)</f>
        <v>1</v>
      </c>
      <c r="K69">
        <f>COUNTIFS('Source Data'!BA:BA,"&gt;4",'Source Data'!$A:$A,$B69)</f>
        <v>0</v>
      </c>
      <c r="L69">
        <f>COUNTIFS('Source Data'!$A:$A,$B69)</f>
        <v>11</v>
      </c>
      <c r="N69" t="s">
        <v>346</v>
      </c>
      <c r="O69">
        <f>COUNTIFS('Most Effective'!$A:$A,$N69,'Most Effective'!$F:$F,O$1,'Most Effective'!$I:$I,"x")</f>
        <v>0</v>
      </c>
      <c r="P69">
        <f>COUNTIFS('Most Effective'!$A:$A,$N69,'Most Effective'!$F:$F,P$1,'Most Effective'!$I:$I,"x")</f>
        <v>0</v>
      </c>
      <c r="Q69">
        <f>COUNTIFS('Most Effective'!$A:$A,$N69,'Most Effective'!$F:$F,Q$1,'Most Effective'!$I:$I,"x")</f>
        <v>0</v>
      </c>
      <c r="R69">
        <f>COUNTIFS('Most Effective'!$A:$A,$N69,'Most Effective'!$F:$F,R$1,'Most Effective'!$I:$I,"x")</f>
        <v>0</v>
      </c>
      <c r="S69">
        <f>COUNTIFS('Most Effective'!$A:$A,$N69,'Most Effective'!$F:$F,S$1,'Most Effective'!$I:$I,"x")</f>
        <v>0</v>
      </c>
      <c r="T69">
        <f>COUNTIFS('Most Effective'!$A:$A,$N69,'Most Effective'!$F:$F,T$1,'Most Effective'!$I:$I,"x")</f>
        <v>0</v>
      </c>
      <c r="U69">
        <f>COUNTIFS('Most Effective'!$A:$A,$N69,'Most Effective'!$F:$F,U$1,'Most Effective'!$I:$I,"x")</f>
        <v>0</v>
      </c>
      <c r="V69">
        <f>COUNTIFS('Most Effective'!$A:$A,$N69,'Most Effective'!$F:$F,V$1,'Most Effective'!$I:$I,"x")</f>
        <v>0</v>
      </c>
      <c r="W69">
        <f>COUNTIFS('Most Effective'!$A:$A,$N69,'Most Effective'!$F:$F,W$1,'Most Effective'!$I:$I,"x")</f>
        <v>0</v>
      </c>
      <c r="X69">
        <f t="shared" si="1"/>
        <v>0</v>
      </c>
    </row>
    <row r="70" spans="2:24" x14ac:dyDescent="0.35">
      <c r="B70" t="s">
        <v>1683</v>
      </c>
      <c r="C70">
        <f>COUNTIFS('Source Data'!AS:AS,"&gt;4",'Source Data'!$A:$A,$B70)</f>
        <v>0</v>
      </c>
      <c r="D70">
        <f>COUNTIFS('Source Data'!AT:AT,"&gt;4",'Source Data'!$A:$A,$B70)</f>
        <v>0</v>
      </c>
      <c r="E70">
        <f>COUNTIFS('Source Data'!AU:AU,"&gt;4",'Source Data'!$A:$A,$B70)</f>
        <v>0</v>
      </c>
      <c r="F70">
        <f>COUNTIFS('Source Data'!AV:AV,"&gt;4",'Source Data'!$A:$A,$B70)</f>
        <v>0</v>
      </c>
      <c r="G70">
        <f>COUNTIFS('Source Data'!AW:AW,"&gt;4",'Source Data'!$A:$A,$B70)</f>
        <v>1</v>
      </c>
      <c r="H70">
        <f>COUNTIFS('Source Data'!AX:AX,"&gt;4",'Source Data'!$A:$A,$B70)</f>
        <v>0</v>
      </c>
      <c r="I70">
        <f>COUNTIFS('Source Data'!AY:AY,"&gt;4",'Source Data'!$A:$A,$B70)</f>
        <v>0</v>
      </c>
      <c r="J70">
        <f>COUNTIFS('Source Data'!AZ:AZ,"&gt;4",'Source Data'!$A:$A,$B70)</f>
        <v>1</v>
      </c>
      <c r="K70">
        <f>COUNTIFS('Source Data'!BA:BA,"&gt;4",'Source Data'!$A:$A,$B70)</f>
        <v>0</v>
      </c>
      <c r="L70">
        <f>COUNTIFS('Source Data'!$A:$A,$B70)</f>
        <v>3</v>
      </c>
      <c r="N70" t="s">
        <v>1683</v>
      </c>
      <c r="O70">
        <f>COUNTIFS('Most Effective'!$A:$A,$N70,'Most Effective'!$F:$F,O$1,'Most Effective'!$I:$I,"x")</f>
        <v>0</v>
      </c>
      <c r="P70">
        <f>COUNTIFS('Most Effective'!$A:$A,$N70,'Most Effective'!$F:$F,P$1,'Most Effective'!$I:$I,"x")</f>
        <v>0</v>
      </c>
      <c r="Q70">
        <f>COUNTIFS('Most Effective'!$A:$A,$N70,'Most Effective'!$F:$F,Q$1,'Most Effective'!$I:$I,"x")</f>
        <v>0</v>
      </c>
      <c r="R70">
        <f>COUNTIFS('Most Effective'!$A:$A,$N70,'Most Effective'!$F:$F,R$1,'Most Effective'!$I:$I,"x")</f>
        <v>0</v>
      </c>
      <c r="S70">
        <f>COUNTIFS('Most Effective'!$A:$A,$N70,'Most Effective'!$F:$F,S$1,'Most Effective'!$I:$I,"x")</f>
        <v>0</v>
      </c>
      <c r="T70">
        <f>COUNTIFS('Most Effective'!$A:$A,$N70,'Most Effective'!$F:$F,T$1,'Most Effective'!$I:$I,"x")</f>
        <v>0</v>
      </c>
      <c r="U70">
        <f>COUNTIFS('Most Effective'!$A:$A,$N70,'Most Effective'!$F:$F,U$1,'Most Effective'!$I:$I,"x")</f>
        <v>0</v>
      </c>
      <c r="V70">
        <f>COUNTIFS('Most Effective'!$A:$A,$N70,'Most Effective'!$F:$F,V$1,'Most Effective'!$I:$I,"x")</f>
        <v>0</v>
      </c>
      <c r="W70">
        <f>COUNTIFS('Most Effective'!$A:$A,$N70,'Most Effective'!$F:$F,W$1,'Most Effective'!$I:$I,"x")</f>
        <v>0</v>
      </c>
      <c r="X70">
        <f t="shared" si="1"/>
        <v>0</v>
      </c>
    </row>
    <row r="71" spans="2:24" x14ac:dyDescent="0.35">
      <c r="B71" t="s">
        <v>393</v>
      </c>
      <c r="C71">
        <f>COUNTIFS('Source Data'!AS:AS,"&gt;4",'Source Data'!$A:$A,$B71)</f>
        <v>1</v>
      </c>
      <c r="D71">
        <f>COUNTIFS('Source Data'!AT:AT,"&gt;4",'Source Data'!$A:$A,$B71)</f>
        <v>1</v>
      </c>
      <c r="E71">
        <f>COUNTIFS('Source Data'!AU:AU,"&gt;4",'Source Data'!$A:$A,$B71)</f>
        <v>1</v>
      </c>
      <c r="F71">
        <f>COUNTIFS('Source Data'!AV:AV,"&gt;4",'Source Data'!$A:$A,$B71)</f>
        <v>1</v>
      </c>
      <c r="G71">
        <f>COUNTIFS('Source Data'!AW:AW,"&gt;4",'Source Data'!$A:$A,$B71)</f>
        <v>0</v>
      </c>
      <c r="H71">
        <f>COUNTIFS('Source Data'!AX:AX,"&gt;4",'Source Data'!$A:$A,$B71)</f>
        <v>0</v>
      </c>
      <c r="I71">
        <f>COUNTIFS('Source Data'!AY:AY,"&gt;4",'Source Data'!$A:$A,$B71)</f>
        <v>1</v>
      </c>
      <c r="J71">
        <f>COUNTIFS('Source Data'!AZ:AZ,"&gt;4",'Source Data'!$A:$A,$B71)</f>
        <v>1</v>
      </c>
      <c r="K71">
        <f>COUNTIFS('Source Data'!BA:BA,"&gt;4",'Source Data'!$A:$A,$B71)</f>
        <v>1</v>
      </c>
      <c r="L71">
        <f>COUNTIFS('Source Data'!$A:$A,$B71)</f>
        <v>4</v>
      </c>
      <c r="N71" t="s">
        <v>393</v>
      </c>
      <c r="O71">
        <f>COUNTIFS('Most Effective'!$A:$A,$N71,'Most Effective'!$F:$F,O$1,'Most Effective'!$I:$I,"x")</f>
        <v>0</v>
      </c>
      <c r="P71">
        <f>COUNTIFS('Most Effective'!$A:$A,$N71,'Most Effective'!$F:$F,P$1,'Most Effective'!$I:$I,"x")</f>
        <v>0</v>
      </c>
      <c r="Q71">
        <f>COUNTIFS('Most Effective'!$A:$A,$N71,'Most Effective'!$F:$F,Q$1,'Most Effective'!$I:$I,"x")</f>
        <v>0</v>
      </c>
      <c r="R71">
        <f>COUNTIFS('Most Effective'!$A:$A,$N71,'Most Effective'!$F:$F,R$1,'Most Effective'!$I:$I,"x")</f>
        <v>1</v>
      </c>
      <c r="S71">
        <f>COUNTIFS('Most Effective'!$A:$A,$N71,'Most Effective'!$F:$F,S$1,'Most Effective'!$I:$I,"x")</f>
        <v>0</v>
      </c>
      <c r="T71">
        <f>COUNTIFS('Most Effective'!$A:$A,$N71,'Most Effective'!$F:$F,T$1,'Most Effective'!$I:$I,"x")</f>
        <v>0</v>
      </c>
      <c r="U71">
        <f>COUNTIFS('Most Effective'!$A:$A,$N71,'Most Effective'!$F:$F,U$1,'Most Effective'!$I:$I,"x")</f>
        <v>0</v>
      </c>
      <c r="V71">
        <f>COUNTIFS('Most Effective'!$A:$A,$N71,'Most Effective'!$F:$F,V$1,'Most Effective'!$I:$I,"x")</f>
        <v>0</v>
      </c>
      <c r="W71">
        <f>COUNTIFS('Most Effective'!$A:$A,$N71,'Most Effective'!$F:$F,W$1,'Most Effective'!$I:$I,"x")</f>
        <v>1</v>
      </c>
      <c r="X71">
        <f t="shared" si="1"/>
        <v>2</v>
      </c>
    </row>
    <row r="72" spans="2:24" x14ac:dyDescent="0.35">
      <c r="B72" t="s">
        <v>1895</v>
      </c>
      <c r="C72">
        <f>COUNTIFS('Source Data'!AS:AS,"&gt;4",'Source Data'!$A:$A,$B72)</f>
        <v>0</v>
      </c>
      <c r="D72">
        <f>COUNTIFS('Source Data'!AT:AT,"&gt;4",'Source Data'!$A:$A,$B72)</f>
        <v>0</v>
      </c>
      <c r="E72">
        <f>COUNTIFS('Source Data'!AU:AU,"&gt;4",'Source Data'!$A:$A,$B72)</f>
        <v>0</v>
      </c>
      <c r="F72">
        <f>COUNTIFS('Source Data'!AV:AV,"&gt;4",'Source Data'!$A:$A,$B72)</f>
        <v>0</v>
      </c>
      <c r="G72">
        <f>COUNTIFS('Source Data'!AW:AW,"&gt;4",'Source Data'!$A:$A,$B72)</f>
        <v>1</v>
      </c>
      <c r="H72">
        <f>COUNTIFS('Source Data'!AX:AX,"&gt;4",'Source Data'!$A:$A,$B72)</f>
        <v>0</v>
      </c>
      <c r="I72">
        <f>COUNTIFS('Source Data'!AY:AY,"&gt;4",'Source Data'!$A:$A,$B72)</f>
        <v>1</v>
      </c>
      <c r="J72">
        <f>COUNTIFS('Source Data'!AZ:AZ,"&gt;4",'Source Data'!$A:$A,$B72)</f>
        <v>1</v>
      </c>
      <c r="K72">
        <f>COUNTIFS('Source Data'!BA:BA,"&gt;4",'Source Data'!$A:$A,$B72)</f>
        <v>0</v>
      </c>
      <c r="L72">
        <f>COUNTIFS('Source Data'!$A:$A,$B72)</f>
        <v>3</v>
      </c>
      <c r="N72" t="s">
        <v>1895</v>
      </c>
      <c r="O72">
        <f>COUNTIFS('Most Effective'!$A:$A,$N72,'Most Effective'!$F:$F,O$1,'Most Effective'!$I:$I,"x")</f>
        <v>0</v>
      </c>
      <c r="P72">
        <f>COUNTIFS('Most Effective'!$A:$A,$N72,'Most Effective'!$F:$F,P$1,'Most Effective'!$I:$I,"x")</f>
        <v>0</v>
      </c>
      <c r="Q72">
        <f>COUNTIFS('Most Effective'!$A:$A,$N72,'Most Effective'!$F:$F,Q$1,'Most Effective'!$I:$I,"x")</f>
        <v>0</v>
      </c>
      <c r="R72">
        <f>COUNTIFS('Most Effective'!$A:$A,$N72,'Most Effective'!$F:$F,R$1,'Most Effective'!$I:$I,"x")</f>
        <v>0</v>
      </c>
      <c r="S72">
        <f>COUNTIFS('Most Effective'!$A:$A,$N72,'Most Effective'!$F:$F,S$1,'Most Effective'!$I:$I,"x")</f>
        <v>1</v>
      </c>
      <c r="T72">
        <f>COUNTIFS('Most Effective'!$A:$A,$N72,'Most Effective'!$F:$F,T$1,'Most Effective'!$I:$I,"x")</f>
        <v>0</v>
      </c>
      <c r="U72">
        <f>COUNTIFS('Most Effective'!$A:$A,$N72,'Most Effective'!$F:$F,U$1,'Most Effective'!$I:$I,"x")</f>
        <v>0</v>
      </c>
      <c r="V72">
        <f>COUNTIFS('Most Effective'!$A:$A,$N72,'Most Effective'!$F:$F,V$1,'Most Effective'!$I:$I,"x")</f>
        <v>0</v>
      </c>
      <c r="W72">
        <f>COUNTIFS('Most Effective'!$A:$A,$N72,'Most Effective'!$F:$F,W$1,'Most Effective'!$I:$I,"x")</f>
        <v>0</v>
      </c>
      <c r="X72">
        <f t="shared" si="1"/>
        <v>1</v>
      </c>
    </row>
    <row r="73" spans="2:24" x14ac:dyDescent="0.35">
      <c r="B73" t="s">
        <v>1173</v>
      </c>
      <c r="C73">
        <f>COUNTIFS('Source Data'!AS:AS,"&gt;4",'Source Data'!$A:$A,$B73)</f>
        <v>0</v>
      </c>
      <c r="D73">
        <f>COUNTIFS('Source Data'!AT:AT,"&gt;4",'Source Data'!$A:$A,$B73)</f>
        <v>0</v>
      </c>
      <c r="E73">
        <f>COUNTIFS('Source Data'!AU:AU,"&gt;4",'Source Data'!$A:$A,$B73)</f>
        <v>0</v>
      </c>
      <c r="F73">
        <f>COUNTIFS('Source Data'!AV:AV,"&gt;4",'Source Data'!$A:$A,$B73)</f>
        <v>0</v>
      </c>
      <c r="G73">
        <f>COUNTIFS('Source Data'!AW:AW,"&gt;4",'Source Data'!$A:$A,$B73)</f>
        <v>0</v>
      </c>
      <c r="H73">
        <f>COUNTIFS('Source Data'!AX:AX,"&gt;4",'Source Data'!$A:$A,$B73)</f>
        <v>0</v>
      </c>
      <c r="I73">
        <f>COUNTIFS('Source Data'!AY:AY,"&gt;4",'Source Data'!$A:$A,$B73)</f>
        <v>0</v>
      </c>
      <c r="J73">
        <f>COUNTIFS('Source Data'!AZ:AZ,"&gt;4",'Source Data'!$A:$A,$B73)</f>
        <v>0</v>
      </c>
      <c r="K73">
        <f>COUNTIFS('Source Data'!BA:BA,"&gt;4",'Source Data'!$A:$A,$B73)</f>
        <v>0</v>
      </c>
      <c r="L73">
        <f>COUNTIFS('Source Data'!$A:$A,$B73)</f>
        <v>3</v>
      </c>
      <c r="N73" t="s">
        <v>1173</v>
      </c>
      <c r="O73">
        <f>COUNTIFS('Most Effective'!$A:$A,$N73,'Most Effective'!$F:$F,O$1,'Most Effective'!$I:$I,"x")</f>
        <v>0</v>
      </c>
      <c r="P73">
        <f>COUNTIFS('Most Effective'!$A:$A,$N73,'Most Effective'!$F:$F,P$1,'Most Effective'!$I:$I,"x")</f>
        <v>0</v>
      </c>
      <c r="Q73">
        <f>COUNTIFS('Most Effective'!$A:$A,$N73,'Most Effective'!$F:$F,Q$1,'Most Effective'!$I:$I,"x")</f>
        <v>0</v>
      </c>
      <c r="R73">
        <f>COUNTIFS('Most Effective'!$A:$A,$N73,'Most Effective'!$F:$F,R$1,'Most Effective'!$I:$I,"x")</f>
        <v>0</v>
      </c>
      <c r="S73">
        <f>COUNTIFS('Most Effective'!$A:$A,$N73,'Most Effective'!$F:$F,S$1,'Most Effective'!$I:$I,"x")</f>
        <v>0</v>
      </c>
      <c r="T73">
        <f>COUNTIFS('Most Effective'!$A:$A,$N73,'Most Effective'!$F:$F,T$1,'Most Effective'!$I:$I,"x")</f>
        <v>0</v>
      </c>
      <c r="U73">
        <f>COUNTIFS('Most Effective'!$A:$A,$N73,'Most Effective'!$F:$F,U$1,'Most Effective'!$I:$I,"x")</f>
        <v>0</v>
      </c>
      <c r="V73">
        <f>COUNTIFS('Most Effective'!$A:$A,$N73,'Most Effective'!$F:$F,V$1,'Most Effective'!$I:$I,"x")</f>
        <v>0</v>
      </c>
      <c r="W73">
        <f>COUNTIFS('Most Effective'!$A:$A,$N73,'Most Effective'!$F:$F,W$1,'Most Effective'!$I:$I,"x")</f>
        <v>0</v>
      </c>
      <c r="X73">
        <f t="shared" si="1"/>
        <v>0</v>
      </c>
    </row>
    <row r="74" spans="2:24" x14ac:dyDescent="0.35">
      <c r="B74" t="s">
        <v>1170</v>
      </c>
      <c r="C74">
        <f>COUNTIFS('Source Data'!AS:AS,"&gt;4",'Source Data'!$A:$A,$B74)</f>
        <v>0</v>
      </c>
      <c r="D74">
        <f>COUNTIFS('Source Data'!AT:AT,"&gt;4",'Source Data'!$A:$A,$B74)</f>
        <v>1</v>
      </c>
      <c r="E74">
        <f>COUNTIFS('Source Data'!AU:AU,"&gt;4",'Source Data'!$A:$A,$B74)</f>
        <v>1</v>
      </c>
      <c r="F74">
        <f>COUNTIFS('Source Data'!AV:AV,"&gt;4",'Source Data'!$A:$A,$B74)</f>
        <v>1</v>
      </c>
      <c r="G74">
        <f>COUNTIFS('Source Data'!AW:AW,"&gt;4",'Source Data'!$A:$A,$B74)</f>
        <v>0</v>
      </c>
      <c r="H74">
        <f>COUNTIFS('Source Data'!AX:AX,"&gt;4",'Source Data'!$A:$A,$B74)</f>
        <v>0</v>
      </c>
      <c r="I74">
        <f>COUNTIFS('Source Data'!AY:AY,"&gt;4",'Source Data'!$A:$A,$B74)</f>
        <v>0</v>
      </c>
      <c r="J74">
        <f>COUNTIFS('Source Data'!AZ:AZ,"&gt;4",'Source Data'!$A:$A,$B74)</f>
        <v>0</v>
      </c>
      <c r="K74">
        <f>COUNTIFS('Source Data'!BA:BA,"&gt;4",'Source Data'!$A:$A,$B74)</f>
        <v>1</v>
      </c>
      <c r="L74">
        <f>COUNTIFS('Source Data'!$A:$A,$B74)</f>
        <v>5</v>
      </c>
      <c r="N74" t="s">
        <v>1170</v>
      </c>
      <c r="O74">
        <f>COUNTIFS('Most Effective'!$A:$A,$N74,'Most Effective'!$F:$F,O$1,'Most Effective'!$I:$I,"x")</f>
        <v>0</v>
      </c>
      <c r="P74">
        <f>COUNTIFS('Most Effective'!$A:$A,$N74,'Most Effective'!$F:$F,P$1,'Most Effective'!$I:$I,"x")</f>
        <v>0</v>
      </c>
      <c r="Q74">
        <f>COUNTIFS('Most Effective'!$A:$A,$N74,'Most Effective'!$F:$F,Q$1,'Most Effective'!$I:$I,"x")</f>
        <v>0</v>
      </c>
      <c r="R74">
        <f>COUNTIFS('Most Effective'!$A:$A,$N74,'Most Effective'!$F:$F,R$1,'Most Effective'!$I:$I,"x")</f>
        <v>1</v>
      </c>
      <c r="S74">
        <f>COUNTIFS('Most Effective'!$A:$A,$N74,'Most Effective'!$F:$F,S$1,'Most Effective'!$I:$I,"x")</f>
        <v>0</v>
      </c>
      <c r="T74">
        <f>COUNTIFS('Most Effective'!$A:$A,$N74,'Most Effective'!$F:$F,T$1,'Most Effective'!$I:$I,"x")</f>
        <v>0</v>
      </c>
      <c r="U74">
        <f>COUNTIFS('Most Effective'!$A:$A,$N74,'Most Effective'!$F:$F,U$1,'Most Effective'!$I:$I,"x")</f>
        <v>0</v>
      </c>
      <c r="V74">
        <f>COUNTIFS('Most Effective'!$A:$A,$N74,'Most Effective'!$F:$F,V$1,'Most Effective'!$I:$I,"x")</f>
        <v>0</v>
      </c>
      <c r="W74">
        <f>COUNTIFS('Most Effective'!$A:$A,$N74,'Most Effective'!$F:$F,W$1,'Most Effective'!$I:$I,"x")</f>
        <v>0</v>
      </c>
      <c r="X74">
        <f t="shared" si="1"/>
        <v>1</v>
      </c>
    </row>
    <row r="75" spans="2:24" x14ac:dyDescent="0.35">
      <c r="B75" t="s">
        <v>1791</v>
      </c>
      <c r="C75">
        <f>COUNTIFS('Source Data'!AS:AS,"&gt;4",'Source Data'!$A:$A,$B75)</f>
        <v>0</v>
      </c>
      <c r="D75">
        <f>COUNTIFS('Source Data'!AT:AT,"&gt;4",'Source Data'!$A:$A,$B75)</f>
        <v>1</v>
      </c>
      <c r="E75">
        <f>COUNTIFS('Source Data'!AU:AU,"&gt;4",'Source Data'!$A:$A,$B75)</f>
        <v>1</v>
      </c>
      <c r="F75">
        <f>COUNTIFS('Source Data'!AV:AV,"&gt;4",'Source Data'!$A:$A,$B75)</f>
        <v>1</v>
      </c>
      <c r="G75">
        <f>COUNTIFS('Source Data'!AW:AW,"&gt;4",'Source Data'!$A:$A,$B75)</f>
        <v>0</v>
      </c>
      <c r="H75">
        <f>COUNTIFS('Source Data'!AX:AX,"&gt;4",'Source Data'!$A:$A,$B75)</f>
        <v>0</v>
      </c>
      <c r="I75">
        <f>COUNTIFS('Source Data'!AY:AY,"&gt;4",'Source Data'!$A:$A,$B75)</f>
        <v>1</v>
      </c>
      <c r="J75">
        <f>COUNTIFS('Source Data'!AZ:AZ,"&gt;4",'Source Data'!$A:$A,$B75)</f>
        <v>1</v>
      </c>
      <c r="K75">
        <f>COUNTIFS('Source Data'!BA:BA,"&gt;4",'Source Data'!$A:$A,$B75)</f>
        <v>0</v>
      </c>
      <c r="L75">
        <f>COUNTIFS('Source Data'!$A:$A,$B75)</f>
        <v>5</v>
      </c>
      <c r="N75" t="s">
        <v>1791</v>
      </c>
      <c r="O75">
        <f>COUNTIFS('Most Effective'!$A:$A,$N75,'Most Effective'!$F:$F,O$1,'Most Effective'!$I:$I,"x")</f>
        <v>0</v>
      </c>
      <c r="P75">
        <f>COUNTIFS('Most Effective'!$A:$A,$N75,'Most Effective'!$F:$F,P$1,'Most Effective'!$I:$I,"x")</f>
        <v>1</v>
      </c>
      <c r="Q75">
        <f>COUNTIFS('Most Effective'!$A:$A,$N75,'Most Effective'!$F:$F,Q$1,'Most Effective'!$I:$I,"x")</f>
        <v>1</v>
      </c>
      <c r="R75">
        <f>COUNTIFS('Most Effective'!$A:$A,$N75,'Most Effective'!$F:$F,R$1,'Most Effective'!$I:$I,"x")</f>
        <v>1</v>
      </c>
      <c r="S75">
        <f>COUNTIFS('Most Effective'!$A:$A,$N75,'Most Effective'!$F:$F,S$1,'Most Effective'!$I:$I,"x")</f>
        <v>0</v>
      </c>
      <c r="T75">
        <f>COUNTIFS('Most Effective'!$A:$A,$N75,'Most Effective'!$F:$F,T$1,'Most Effective'!$I:$I,"x")</f>
        <v>0</v>
      </c>
      <c r="U75">
        <f>COUNTIFS('Most Effective'!$A:$A,$N75,'Most Effective'!$F:$F,U$1,'Most Effective'!$I:$I,"x")</f>
        <v>0</v>
      </c>
      <c r="V75">
        <f>COUNTIFS('Most Effective'!$A:$A,$N75,'Most Effective'!$F:$F,V$1,'Most Effective'!$I:$I,"x")</f>
        <v>0</v>
      </c>
      <c r="W75">
        <f>COUNTIFS('Most Effective'!$A:$A,$N75,'Most Effective'!$F:$F,W$1,'Most Effective'!$I:$I,"x")</f>
        <v>0</v>
      </c>
      <c r="X75">
        <f t="shared" si="1"/>
        <v>3</v>
      </c>
    </row>
    <row r="76" spans="2:24" x14ac:dyDescent="0.35">
      <c r="B76" t="s">
        <v>2021</v>
      </c>
      <c r="C76">
        <f>COUNTIFS('Source Data'!AS:AS,"&gt;4",'Source Data'!$A:$A,$B76)</f>
        <v>1</v>
      </c>
      <c r="D76">
        <f>COUNTIFS('Source Data'!AT:AT,"&gt;4",'Source Data'!$A:$A,$B76)</f>
        <v>1</v>
      </c>
      <c r="E76">
        <f>COUNTIFS('Source Data'!AU:AU,"&gt;4",'Source Data'!$A:$A,$B76)</f>
        <v>1</v>
      </c>
      <c r="F76">
        <f>COUNTIFS('Source Data'!AV:AV,"&gt;4",'Source Data'!$A:$A,$B76)</f>
        <v>1</v>
      </c>
      <c r="G76">
        <f>COUNTIFS('Source Data'!AW:AW,"&gt;4",'Source Data'!$A:$A,$B76)</f>
        <v>0</v>
      </c>
      <c r="H76">
        <f>COUNTIFS('Source Data'!AX:AX,"&gt;4",'Source Data'!$A:$A,$B76)</f>
        <v>1</v>
      </c>
      <c r="I76">
        <f>COUNTIFS('Source Data'!AY:AY,"&gt;4",'Source Data'!$A:$A,$B76)</f>
        <v>1</v>
      </c>
      <c r="J76">
        <f>COUNTIFS('Source Data'!AZ:AZ,"&gt;4",'Source Data'!$A:$A,$B76)</f>
        <v>1</v>
      </c>
      <c r="K76">
        <f>COUNTIFS('Source Data'!BA:BA,"&gt;4",'Source Data'!$A:$A,$B76)</f>
        <v>0</v>
      </c>
      <c r="L76">
        <f>COUNTIFS('Source Data'!$A:$A,$B76)</f>
        <v>2</v>
      </c>
      <c r="N76" t="s">
        <v>2021</v>
      </c>
      <c r="O76">
        <f>COUNTIFS('Most Effective'!$A:$A,$N76,'Most Effective'!$F:$F,O$1,'Most Effective'!$I:$I,"x")</f>
        <v>0</v>
      </c>
      <c r="P76">
        <f>COUNTIFS('Most Effective'!$A:$A,$N76,'Most Effective'!$F:$F,P$1,'Most Effective'!$I:$I,"x")</f>
        <v>1</v>
      </c>
      <c r="Q76">
        <f>COUNTIFS('Most Effective'!$A:$A,$N76,'Most Effective'!$F:$F,Q$1,'Most Effective'!$I:$I,"x")</f>
        <v>0</v>
      </c>
      <c r="R76">
        <f>COUNTIFS('Most Effective'!$A:$A,$N76,'Most Effective'!$F:$F,R$1,'Most Effective'!$I:$I,"x")</f>
        <v>0</v>
      </c>
      <c r="S76">
        <f>COUNTIFS('Most Effective'!$A:$A,$N76,'Most Effective'!$F:$F,S$1,'Most Effective'!$I:$I,"x")</f>
        <v>0</v>
      </c>
      <c r="T76">
        <f>COUNTIFS('Most Effective'!$A:$A,$N76,'Most Effective'!$F:$F,T$1,'Most Effective'!$I:$I,"x")</f>
        <v>0</v>
      </c>
      <c r="U76">
        <f>COUNTIFS('Most Effective'!$A:$A,$N76,'Most Effective'!$F:$F,U$1,'Most Effective'!$I:$I,"x")</f>
        <v>0</v>
      </c>
      <c r="V76">
        <f>COUNTIFS('Most Effective'!$A:$A,$N76,'Most Effective'!$F:$F,V$1,'Most Effective'!$I:$I,"x")</f>
        <v>1</v>
      </c>
      <c r="W76">
        <f>COUNTIFS('Most Effective'!$A:$A,$N76,'Most Effective'!$F:$F,W$1,'Most Effective'!$I:$I,"x")</f>
        <v>0</v>
      </c>
      <c r="X76">
        <f t="shared" si="1"/>
        <v>2</v>
      </c>
    </row>
    <row r="77" spans="2:24" x14ac:dyDescent="0.35">
      <c r="B77" t="s">
        <v>1535</v>
      </c>
      <c r="C77">
        <f>COUNTIFS('Source Data'!AS:AS,"&gt;4",'Source Data'!$A:$A,$B77)</f>
        <v>0</v>
      </c>
      <c r="D77">
        <f>COUNTIFS('Source Data'!AT:AT,"&gt;4",'Source Data'!$A:$A,$B77)</f>
        <v>0</v>
      </c>
      <c r="E77">
        <f>COUNTIFS('Source Data'!AU:AU,"&gt;4",'Source Data'!$A:$A,$B77)</f>
        <v>0</v>
      </c>
      <c r="F77">
        <f>COUNTIFS('Source Data'!AV:AV,"&gt;4",'Source Data'!$A:$A,$B77)</f>
        <v>1</v>
      </c>
      <c r="G77">
        <f>COUNTIFS('Source Data'!AW:AW,"&gt;4",'Source Data'!$A:$A,$B77)</f>
        <v>0</v>
      </c>
      <c r="H77">
        <f>COUNTIFS('Source Data'!AX:AX,"&gt;4",'Source Data'!$A:$A,$B77)</f>
        <v>0</v>
      </c>
      <c r="I77">
        <f>COUNTIFS('Source Data'!AY:AY,"&gt;4",'Source Data'!$A:$A,$B77)</f>
        <v>0</v>
      </c>
      <c r="J77">
        <f>COUNTIFS('Source Data'!AZ:AZ,"&gt;4",'Source Data'!$A:$A,$B77)</f>
        <v>0</v>
      </c>
      <c r="K77">
        <f>COUNTIFS('Source Data'!BA:BA,"&gt;4",'Source Data'!$A:$A,$B77)</f>
        <v>0</v>
      </c>
      <c r="L77">
        <f>COUNTIFS('Source Data'!$A:$A,$B77)</f>
        <v>6</v>
      </c>
      <c r="N77" t="s">
        <v>1535</v>
      </c>
      <c r="O77">
        <f>COUNTIFS('Most Effective'!$A:$A,$N77,'Most Effective'!$F:$F,O$1,'Most Effective'!$I:$I,"x")</f>
        <v>0</v>
      </c>
      <c r="P77">
        <f>COUNTIFS('Most Effective'!$A:$A,$N77,'Most Effective'!$F:$F,P$1,'Most Effective'!$I:$I,"x")</f>
        <v>0</v>
      </c>
      <c r="Q77">
        <f>COUNTIFS('Most Effective'!$A:$A,$N77,'Most Effective'!$F:$F,Q$1,'Most Effective'!$I:$I,"x")</f>
        <v>0</v>
      </c>
      <c r="R77">
        <f>COUNTIFS('Most Effective'!$A:$A,$N77,'Most Effective'!$F:$F,R$1,'Most Effective'!$I:$I,"x")</f>
        <v>0</v>
      </c>
      <c r="S77">
        <f>COUNTIFS('Most Effective'!$A:$A,$N77,'Most Effective'!$F:$F,S$1,'Most Effective'!$I:$I,"x")</f>
        <v>0</v>
      </c>
      <c r="T77">
        <f>COUNTIFS('Most Effective'!$A:$A,$N77,'Most Effective'!$F:$F,T$1,'Most Effective'!$I:$I,"x")</f>
        <v>0</v>
      </c>
      <c r="U77">
        <f>COUNTIFS('Most Effective'!$A:$A,$N77,'Most Effective'!$F:$F,U$1,'Most Effective'!$I:$I,"x")</f>
        <v>0</v>
      </c>
      <c r="V77">
        <f>COUNTIFS('Most Effective'!$A:$A,$N77,'Most Effective'!$F:$F,V$1,'Most Effective'!$I:$I,"x")</f>
        <v>0</v>
      </c>
      <c r="W77">
        <f>COUNTIFS('Most Effective'!$A:$A,$N77,'Most Effective'!$F:$F,W$1,'Most Effective'!$I:$I,"x")</f>
        <v>0</v>
      </c>
      <c r="X77">
        <f t="shared" si="1"/>
        <v>0</v>
      </c>
    </row>
    <row r="78" spans="2:24" x14ac:dyDescent="0.35">
      <c r="B78" t="s">
        <v>1469</v>
      </c>
      <c r="C78">
        <f>COUNTIFS('Source Data'!AS:AS,"&gt;4",'Source Data'!$A:$A,$B78)</f>
        <v>0</v>
      </c>
      <c r="D78">
        <f>COUNTIFS('Source Data'!AT:AT,"&gt;4",'Source Data'!$A:$A,$B78)</f>
        <v>0</v>
      </c>
      <c r="E78">
        <f>COUNTIFS('Source Data'!AU:AU,"&gt;4",'Source Data'!$A:$A,$B78)</f>
        <v>0</v>
      </c>
      <c r="F78">
        <f>COUNTIFS('Source Data'!AV:AV,"&gt;4",'Source Data'!$A:$A,$B78)</f>
        <v>0</v>
      </c>
      <c r="G78">
        <f>COUNTIFS('Source Data'!AW:AW,"&gt;4",'Source Data'!$A:$A,$B78)</f>
        <v>0</v>
      </c>
      <c r="H78">
        <f>COUNTIFS('Source Data'!AX:AX,"&gt;4",'Source Data'!$A:$A,$B78)</f>
        <v>0</v>
      </c>
      <c r="I78">
        <f>COUNTIFS('Source Data'!AY:AY,"&gt;4",'Source Data'!$A:$A,$B78)</f>
        <v>0</v>
      </c>
      <c r="J78">
        <f>COUNTIFS('Source Data'!AZ:AZ,"&gt;4",'Source Data'!$A:$A,$B78)</f>
        <v>1</v>
      </c>
      <c r="K78">
        <f>COUNTIFS('Source Data'!BA:BA,"&gt;4",'Source Data'!$A:$A,$B78)</f>
        <v>0</v>
      </c>
      <c r="L78">
        <f>COUNTIFS('Source Data'!$A:$A,$B78)</f>
        <v>3</v>
      </c>
      <c r="N78" t="s">
        <v>1469</v>
      </c>
      <c r="O78">
        <f>COUNTIFS('Most Effective'!$A:$A,$N78,'Most Effective'!$F:$F,O$1,'Most Effective'!$I:$I,"x")</f>
        <v>0</v>
      </c>
      <c r="P78">
        <f>COUNTIFS('Most Effective'!$A:$A,$N78,'Most Effective'!$F:$F,P$1,'Most Effective'!$I:$I,"x")</f>
        <v>0</v>
      </c>
      <c r="Q78">
        <f>COUNTIFS('Most Effective'!$A:$A,$N78,'Most Effective'!$F:$F,Q$1,'Most Effective'!$I:$I,"x")</f>
        <v>0</v>
      </c>
      <c r="R78">
        <f>COUNTIFS('Most Effective'!$A:$A,$N78,'Most Effective'!$F:$F,R$1,'Most Effective'!$I:$I,"x")</f>
        <v>0</v>
      </c>
      <c r="S78">
        <f>COUNTIFS('Most Effective'!$A:$A,$N78,'Most Effective'!$F:$F,S$1,'Most Effective'!$I:$I,"x")</f>
        <v>0</v>
      </c>
      <c r="T78">
        <f>COUNTIFS('Most Effective'!$A:$A,$N78,'Most Effective'!$F:$F,T$1,'Most Effective'!$I:$I,"x")</f>
        <v>0</v>
      </c>
      <c r="U78">
        <f>COUNTIFS('Most Effective'!$A:$A,$N78,'Most Effective'!$F:$F,U$1,'Most Effective'!$I:$I,"x")</f>
        <v>0</v>
      </c>
      <c r="V78">
        <f>COUNTIFS('Most Effective'!$A:$A,$N78,'Most Effective'!$F:$F,V$1,'Most Effective'!$I:$I,"x")</f>
        <v>0</v>
      </c>
      <c r="W78">
        <f>COUNTIFS('Most Effective'!$A:$A,$N78,'Most Effective'!$F:$F,W$1,'Most Effective'!$I:$I,"x")</f>
        <v>0</v>
      </c>
      <c r="X78">
        <f t="shared" si="1"/>
        <v>0</v>
      </c>
    </row>
    <row r="79" spans="2:24" x14ac:dyDescent="0.35">
      <c r="B79" t="s">
        <v>2079</v>
      </c>
      <c r="C79">
        <f>COUNTIFS('Source Data'!AS:AS,"&gt;4",'Source Data'!$A:$A,$B79)</f>
        <v>1</v>
      </c>
      <c r="D79">
        <f>COUNTIFS('Source Data'!AT:AT,"&gt;4",'Source Data'!$A:$A,$B79)</f>
        <v>1</v>
      </c>
      <c r="E79">
        <f>COUNTIFS('Source Data'!AU:AU,"&gt;4",'Source Data'!$A:$A,$B79)</f>
        <v>0</v>
      </c>
      <c r="F79">
        <f>COUNTIFS('Source Data'!AV:AV,"&gt;4",'Source Data'!$A:$A,$B79)</f>
        <v>0</v>
      </c>
      <c r="G79">
        <f>COUNTIFS('Source Data'!AW:AW,"&gt;4",'Source Data'!$A:$A,$B79)</f>
        <v>0</v>
      </c>
      <c r="H79">
        <f>COUNTIFS('Source Data'!AX:AX,"&gt;4",'Source Data'!$A:$A,$B79)</f>
        <v>0</v>
      </c>
      <c r="I79">
        <f>COUNTIFS('Source Data'!AY:AY,"&gt;4",'Source Data'!$A:$A,$B79)</f>
        <v>0</v>
      </c>
      <c r="J79">
        <f>COUNTIFS('Source Data'!AZ:AZ,"&gt;4",'Source Data'!$A:$A,$B79)</f>
        <v>0</v>
      </c>
      <c r="K79">
        <f>COUNTIFS('Source Data'!BA:BA,"&gt;4",'Source Data'!$A:$A,$B79)</f>
        <v>0</v>
      </c>
      <c r="L79">
        <f>COUNTIFS('Source Data'!$A:$A,$B79)</f>
        <v>3</v>
      </c>
      <c r="N79" t="s">
        <v>2079</v>
      </c>
      <c r="O79">
        <f>COUNTIFS('Most Effective'!$A:$A,$N79,'Most Effective'!$F:$F,O$1,'Most Effective'!$I:$I,"x")</f>
        <v>0</v>
      </c>
      <c r="P79">
        <f>COUNTIFS('Most Effective'!$A:$A,$N79,'Most Effective'!$F:$F,P$1,'Most Effective'!$I:$I,"x")</f>
        <v>0</v>
      </c>
      <c r="Q79">
        <f>COUNTIFS('Most Effective'!$A:$A,$N79,'Most Effective'!$F:$F,Q$1,'Most Effective'!$I:$I,"x")</f>
        <v>0</v>
      </c>
      <c r="R79">
        <f>COUNTIFS('Most Effective'!$A:$A,$N79,'Most Effective'!$F:$F,R$1,'Most Effective'!$I:$I,"x")</f>
        <v>0</v>
      </c>
      <c r="S79">
        <f>COUNTIFS('Most Effective'!$A:$A,$N79,'Most Effective'!$F:$F,S$1,'Most Effective'!$I:$I,"x")</f>
        <v>0</v>
      </c>
      <c r="T79">
        <f>COUNTIFS('Most Effective'!$A:$A,$N79,'Most Effective'!$F:$F,T$1,'Most Effective'!$I:$I,"x")</f>
        <v>0</v>
      </c>
      <c r="U79">
        <f>COUNTIFS('Most Effective'!$A:$A,$N79,'Most Effective'!$F:$F,U$1,'Most Effective'!$I:$I,"x")</f>
        <v>0</v>
      </c>
      <c r="V79">
        <f>COUNTIFS('Most Effective'!$A:$A,$N79,'Most Effective'!$F:$F,V$1,'Most Effective'!$I:$I,"x")</f>
        <v>0</v>
      </c>
      <c r="W79">
        <f>COUNTIFS('Most Effective'!$A:$A,$N79,'Most Effective'!$F:$F,W$1,'Most Effective'!$I:$I,"x")</f>
        <v>0</v>
      </c>
      <c r="X79">
        <f t="shared" si="1"/>
        <v>0</v>
      </c>
    </row>
    <row r="80" spans="2:24" x14ac:dyDescent="0.35">
      <c r="C80">
        <f>COUNTIFS(C2:C79,"&gt;0")</f>
        <v>35</v>
      </c>
      <c r="D80">
        <f t="shared" ref="D80:L80" si="2">COUNTIFS(D2:D79,"&gt;0")</f>
        <v>59</v>
      </c>
      <c r="E80">
        <f t="shared" si="2"/>
        <v>56</v>
      </c>
      <c r="F80">
        <f t="shared" si="2"/>
        <v>58</v>
      </c>
      <c r="G80">
        <f t="shared" si="2"/>
        <v>53</v>
      </c>
      <c r="H80">
        <f t="shared" si="2"/>
        <v>32</v>
      </c>
      <c r="I80">
        <f t="shared" si="2"/>
        <v>55</v>
      </c>
      <c r="J80">
        <f t="shared" si="2"/>
        <v>65</v>
      </c>
      <c r="K80">
        <f t="shared" si="2"/>
        <v>18</v>
      </c>
      <c r="L80">
        <f t="shared" si="2"/>
        <v>78</v>
      </c>
      <c r="O80">
        <f>COUNTIFS(O2:O79,"&gt;0")</f>
        <v>8</v>
      </c>
      <c r="P80">
        <f t="shared" ref="P80:X80" si="3">COUNTIFS(P2:P79,"&gt;0")</f>
        <v>28</v>
      </c>
      <c r="Q80">
        <f t="shared" si="3"/>
        <v>11</v>
      </c>
      <c r="R80">
        <f t="shared" si="3"/>
        <v>16</v>
      </c>
      <c r="S80">
        <f t="shared" si="3"/>
        <v>8</v>
      </c>
      <c r="T80">
        <f t="shared" si="3"/>
        <v>0</v>
      </c>
      <c r="U80">
        <f t="shared" si="3"/>
        <v>10</v>
      </c>
      <c r="V80">
        <f t="shared" si="3"/>
        <v>9</v>
      </c>
      <c r="W80">
        <f t="shared" si="3"/>
        <v>6</v>
      </c>
      <c r="X80">
        <f t="shared" si="3"/>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4746F-854E-4C9B-A554-0AAB05227DD6}">
  <dimension ref="A3:L82"/>
  <sheetViews>
    <sheetView workbookViewId="0">
      <selection activeCell="B3" sqref="B3"/>
    </sheetView>
  </sheetViews>
  <sheetFormatPr defaultRowHeight="14.5" x14ac:dyDescent="0.35"/>
  <cols>
    <col min="1" max="1" width="27.1796875" bestFit="1" customWidth="1"/>
  </cols>
  <sheetData>
    <row r="3" spans="1:12" ht="15" thickBot="1" x14ac:dyDescent="0.4">
      <c r="B3" s="12" t="s">
        <v>255</v>
      </c>
      <c r="C3" s="12" t="s">
        <v>2240</v>
      </c>
      <c r="D3" s="12" t="s">
        <v>2241</v>
      </c>
      <c r="E3" s="12" t="s">
        <v>2019</v>
      </c>
      <c r="F3" s="3" t="s">
        <v>2242</v>
      </c>
      <c r="G3" s="13" t="s">
        <v>2243</v>
      </c>
      <c r="H3" s="14" t="s">
        <v>2244</v>
      </c>
      <c r="I3" t="s">
        <v>119</v>
      </c>
      <c r="J3" t="s">
        <v>83</v>
      </c>
      <c r="K3" t="s">
        <v>119</v>
      </c>
      <c r="L3" t="s">
        <v>83</v>
      </c>
    </row>
    <row r="4" spans="1:12" x14ac:dyDescent="0.35">
      <c r="A4" s="11" t="s">
        <v>66</v>
      </c>
      <c r="B4">
        <f>COUNTIFS('Source Data'!$A:$A,$A4,'Source Data'!$AR:$AR,"*"&amp;'Federal Funding Cuts by City'!B$3&amp;"*")</f>
        <v>0</v>
      </c>
      <c r="C4">
        <f>COUNTIFS('Source Data'!$A:$A,$A4,'Source Data'!$AR:$AR,"*"&amp;'Federal Funding Cuts by City'!C$3&amp;"*")</f>
        <v>0</v>
      </c>
      <c r="D4">
        <f>COUNTIFS('Source Data'!$A:$A,$A4,'Source Data'!$AR:$AR,"*"&amp;'Federal Funding Cuts by City'!D$3&amp;"*")</f>
        <v>0</v>
      </c>
      <c r="E4">
        <f>COUNTIFS('Source Data'!$A:$A,$A4,'Source Data'!$AR:$AR,"*"&amp;'Federal Funding Cuts by City'!E$3&amp;"*")</f>
        <v>0</v>
      </c>
      <c r="F4">
        <f>COUNTIFS('Source Data'!$A:$A,$A4,'Source Data'!$AR:$AR,"*"&amp;'Federal Funding Cuts by City'!F$3&amp;"*")</f>
        <v>0</v>
      </c>
      <c r="G4">
        <f>COUNTIFS('Source Data'!$A:$A,$A4,'Source Data'!$AR:$AR,"*"&amp;'Federal Funding Cuts by City'!G$3&amp;"*")</f>
        <v>0</v>
      </c>
      <c r="H4">
        <f>SUM(B4:G4)</f>
        <v>0</v>
      </c>
      <c r="I4">
        <f>COUNTIFS('Source Data'!$A:$A,$A4,'Source Data'!$AR:$AR,"*"&amp;'Federal Funding Cuts by City'!I$3&amp;"*")</f>
        <v>0</v>
      </c>
      <c r="J4">
        <f>COUNTIFS('Source Data'!$A:$A,$A4,'Source Data'!$AR:$AR,"*"&amp;'Federal Funding Cuts by City'!J$3&amp;"*")</f>
        <v>1</v>
      </c>
      <c r="L4">
        <f t="shared" ref="L4:L5" si="0">IF(SUM(B4:I4)&gt;0,0,1)</f>
        <v>1</v>
      </c>
    </row>
    <row r="5" spans="1:12" x14ac:dyDescent="0.35">
      <c r="A5" s="11" t="s">
        <v>1495</v>
      </c>
      <c r="B5">
        <f>COUNTIFS('Source Data'!$A:$A,$A5,'Source Data'!$AR:$AR,"*"&amp;'Federal Funding Cuts by City'!B$3&amp;"*")</f>
        <v>0</v>
      </c>
      <c r="C5">
        <f>COUNTIFS('Source Data'!$A:$A,$A5,'Source Data'!$AR:$AR,"*"&amp;'Federal Funding Cuts by City'!C$3&amp;"*")</f>
        <v>0</v>
      </c>
      <c r="D5">
        <f>COUNTIFS('Source Data'!$A:$A,$A5,'Source Data'!$AR:$AR,"*"&amp;'Federal Funding Cuts by City'!D$3&amp;"*")</f>
        <v>0</v>
      </c>
      <c r="E5">
        <f>COUNTIFS('Source Data'!$A:$A,$A5,'Source Data'!$AR:$AR,"*"&amp;'Federal Funding Cuts by City'!E$3&amp;"*")</f>
        <v>0</v>
      </c>
      <c r="F5">
        <f>COUNTIFS('Source Data'!$A:$A,$A5,'Source Data'!$AR:$AR,"*"&amp;'Federal Funding Cuts by City'!F$3&amp;"*")</f>
        <v>0</v>
      </c>
      <c r="G5">
        <f>COUNTIFS('Source Data'!$A:$A,$A5,'Source Data'!$AR:$AR,"*"&amp;'Federal Funding Cuts by City'!G$3&amp;"*")</f>
        <v>0</v>
      </c>
      <c r="H5">
        <f t="shared" ref="H5:H68" si="1">SUM(B5:G5)</f>
        <v>0</v>
      </c>
      <c r="I5">
        <f>COUNTIFS('Source Data'!$A:$A,$A5,'Source Data'!$AR:$AR,"*"&amp;'Federal Funding Cuts by City'!I$3&amp;"*")</f>
        <v>0</v>
      </c>
      <c r="J5">
        <f>COUNTIFS('Source Data'!$A:$A,$A5,'Source Data'!$AR:$AR,"*"&amp;'Federal Funding Cuts by City'!J$3&amp;"*")</f>
        <v>1</v>
      </c>
      <c r="L5">
        <f t="shared" si="0"/>
        <v>1</v>
      </c>
    </row>
    <row r="6" spans="1:12" x14ac:dyDescent="0.35">
      <c r="A6" s="11" t="s">
        <v>46</v>
      </c>
      <c r="B6">
        <f>COUNTIFS('Source Data'!$A:$A,$A6,'Source Data'!$AR:$AR,"*"&amp;'Federal Funding Cuts by City'!B$3&amp;"*")</f>
        <v>0</v>
      </c>
      <c r="C6">
        <f>COUNTIFS('Source Data'!$A:$A,$A6,'Source Data'!$AR:$AR,"*"&amp;'Federal Funding Cuts by City'!C$3&amp;"*")</f>
        <v>0</v>
      </c>
      <c r="D6">
        <f>COUNTIFS('Source Data'!$A:$A,$A6,'Source Data'!$AR:$AR,"*"&amp;'Federal Funding Cuts by City'!D$3&amp;"*")</f>
        <v>0</v>
      </c>
      <c r="E6">
        <f>COUNTIFS('Source Data'!$A:$A,$A6,'Source Data'!$AR:$AR,"*"&amp;'Federal Funding Cuts by City'!E$3&amp;"*")</f>
        <v>0</v>
      </c>
      <c r="F6">
        <f>COUNTIFS('Source Data'!$A:$A,$A6,'Source Data'!$AR:$AR,"*"&amp;'Federal Funding Cuts by City'!F$3&amp;"*")</f>
        <v>0</v>
      </c>
      <c r="G6">
        <f>COUNTIFS('Source Data'!$A:$A,$A6,'Source Data'!$AR:$AR,"*"&amp;'Federal Funding Cuts by City'!G$3&amp;"*")</f>
        <v>1</v>
      </c>
      <c r="H6">
        <f t="shared" si="1"/>
        <v>1</v>
      </c>
      <c r="I6">
        <f>COUNTIFS('Source Data'!$A:$A,$A6,'Source Data'!$AR:$AR,"*"&amp;'Federal Funding Cuts by City'!I$3&amp;"*")</f>
        <v>0</v>
      </c>
      <c r="J6">
        <f>COUNTIFS('Source Data'!$A:$A,$A6,'Source Data'!$AR:$AR,"*"&amp;'Federal Funding Cuts by City'!J$3&amp;"*")</f>
        <v>0</v>
      </c>
    </row>
    <row r="7" spans="1:12" x14ac:dyDescent="0.35">
      <c r="A7" s="11" t="s">
        <v>91</v>
      </c>
      <c r="B7">
        <f>COUNTIFS('Source Data'!$A:$A,$A7,'Source Data'!$AR:$AR,"*"&amp;'Federal Funding Cuts by City'!B$3&amp;"*")</f>
        <v>1</v>
      </c>
      <c r="C7">
        <f>COUNTIFS('Source Data'!$A:$A,$A7,'Source Data'!$AR:$AR,"*"&amp;'Federal Funding Cuts by City'!C$3&amp;"*")</f>
        <v>0</v>
      </c>
      <c r="D7">
        <f>COUNTIFS('Source Data'!$A:$A,$A7,'Source Data'!$AR:$AR,"*"&amp;'Federal Funding Cuts by City'!D$3&amp;"*")</f>
        <v>1</v>
      </c>
      <c r="E7">
        <f>COUNTIFS('Source Data'!$A:$A,$A7,'Source Data'!$AR:$AR,"*"&amp;'Federal Funding Cuts by City'!E$3&amp;"*")</f>
        <v>0</v>
      </c>
      <c r="F7">
        <f>COUNTIFS('Source Data'!$A:$A,$A7,'Source Data'!$AR:$AR,"*"&amp;'Federal Funding Cuts by City'!F$3&amp;"*")</f>
        <v>2</v>
      </c>
      <c r="G7">
        <f>COUNTIFS('Source Data'!$A:$A,$A7,'Source Data'!$AR:$AR,"*"&amp;'Federal Funding Cuts by City'!G$3&amp;"*")</f>
        <v>2</v>
      </c>
      <c r="H7">
        <f t="shared" si="1"/>
        <v>6</v>
      </c>
      <c r="I7">
        <f>COUNTIFS('Source Data'!$A:$A,$A7,'Source Data'!$AR:$AR,"*"&amp;'Federal Funding Cuts by City'!I$3&amp;"*")</f>
        <v>4</v>
      </c>
      <c r="J7">
        <f>COUNTIFS('Source Data'!$A:$A,$A7,'Source Data'!$AR:$AR,"*"&amp;'Federal Funding Cuts by City'!J$3&amp;"*")</f>
        <v>4</v>
      </c>
      <c r="K7">
        <f>IF(SUM(B7:G7)&gt;0,0,1)</f>
        <v>0</v>
      </c>
      <c r="L7">
        <f>IF(SUM(B7:I7)&gt;0,0,1)</f>
        <v>0</v>
      </c>
    </row>
    <row r="8" spans="1:12" x14ac:dyDescent="0.35">
      <c r="A8" s="11" t="s">
        <v>1510</v>
      </c>
      <c r="B8">
        <f>COUNTIFS('Source Data'!$A:$A,$A8,'Source Data'!$AR:$AR,"*"&amp;'Federal Funding Cuts by City'!B$3&amp;"*")</f>
        <v>0</v>
      </c>
      <c r="C8">
        <f>COUNTIFS('Source Data'!$A:$A,$A8,'Source Data'!$AR:$AR,"*"&amp;'Federal Funding Cuts by City'!C$3&amp;"*")</f>
        <v>0</v>
      </c>
      <c r="D8">
        <f>COUNTIFS('Source Data'!$A:$A,$A8,'Source Data'!$AR:$AR,"*"&amp;'Federal Funding Cuts by City'!D$3&amp;"*")</f>
        <v>0</v>
      </c>
      <c r="E8">
        <f>COUNTIFS('Source Data'!$A:$A,$A8,'Source Data'!$AR:$AR,"*"&amp;'Federal Funding Cuts by City'!E$3&amp;"*")</f>
        <v>0</v>
      </c>
      <c r="F8">
        <f>COUNTIFS('Source Data'!$A:$A,$A8,'Source Data'!$AR:$AR,"*"&amp;'Federal Funding Cuts by City'!F$3&amp;"*")</f>
        <v>0</v>
      </c>
      <c r="G8">
        <f>COUNTIFS('Source Data'!$A:$A,$A8,'Source Data'!$AR:$AR,"*"&amp;'Federal Funding Cuts by City'!G$3&amp;"*")</f>
        <v>0</v>
      </c>
      <c r="H8">
        <f t="shared" si="1"/>
        <v>0</v>
      </c>
      <c r="I8">
        <f>COUNTIFS('Source Data'!$A:$A,$A8,'Source Data'!$AR:$AR,"*"&amp;'Federal Funding Cuts by City'!I$3&amp;"*")</f>
        <v>0</v>
      </c>
      <c r="J8">
        <f>COUNTIFS('Source Data'!$A:$A,$A8,'Source Data'!$AR:$AR,"*"&amp;'Federal Funding Cuts by City'!J$3&amp;"*")</f>
        <v>1</v>
      </c>
      <c r="L8">
        <f t="shared" ref="L8:L11" si="2">IF(SUM(B8:I8)&gt;0,0,1)</f>
        <v>1</v>
      </c>
    </row>
    <row r="9" spans="1:12" x14ac:dyDescent="0.35">
      <c r="A9" s="11" t="s">
        <v>240</v>
      </c>
      <c r="B9">
        <f>COUNTIFS('Source Data'!$A:$A,$A9,'Source Data'!$AR:$AR,"*"&amp;'Federal Funding Cuts by City'!B$3&amp;"*")</f>
        <v>3</v>
      </c>
      <c r="C9">
        <f>COUNTIFS('Source Data'!$A:$A,$A9,'Source Data'!$AR:$AR,"*"&amp;'Federal Funding Cuts by City'!C$3&amp;"*")</f>
        <v>1</v>
      </c>
      <c r="D9">
        <f>COUNTIFS('Source Data'!$A:$A,$A9,'Source Data'!$AR:$AR,"*"&amp;'Federal Funding Cuts by City'!D$3&amp;"*")</f>
        <v>1</v>
      </c>
      <c r="E9">
        <f>COUNTIFS('Source Data'!$A:$A,$A9,'Source Data'!$AR:$AR,"*"&amp;'Federal Funding Cuts by City'!E$3&amp;"*")</f>
        <v>1</v>
      </c>
      <c r="F9">
        <f>COUNTIFS('Source Data'!$A:$A,$A9,'Source Data'!$AR:$AR,"*"&amp;'Federal Funding Cuts by City'!F$3&amp;"*")</f>
        <v>1</v>
      </c>
      <c r="G9">
        <f>COUNTIFS('Source Data'!$A:$A,$A9,'Source Data'!$AR:$AR,"*"&amp;'Federal Funding Cuts by City'!G$3&amp;"*")</f>
        <v>0</v>
      </c>
      <c r="H9">
        <f t="shared" si="1"/>
        <v>7</v>
      </c>
      <c r="I9">
        <f>COUNTIFS('Source Data'!$A:$A,$A9,'Source Data'!$AR:$AR,"*"&amp;'Federal Funding Cuts by City'!I$3&amp;"*")</f>
        <v>0</v>
      </c>
      <c r="J9">
        <f>COUNTIFS('Source Data'!$A:$A,$A9,'Source Data'!$AR:$AR,"*"&amp;'Federal Funding Cuts by City'!J$3&amp;"*")</f>
        <v>2</v>
      </c>
      <c r="L9">
        <f t="shared" si="2"/>
        <v>0</v>
      </c>
    </row>
    <row r="10" spans="1:12" x14ac:dyDescent="0.35">
      <c r="A10" s="11" t="s">
        <v>1173</v>
      </c>
      <c r="B10">
        <f>COUNTIFS('Source Data'!$A:$A,$A10,'Source Data'!$AR:$AR,"*"&amp;'Federal Funding Cuts by City'!B$3&amp;"*")</f>
        <v>0</v>
      </c>
      <c r="C10">
        <f>COUNTIFS('Source Data'!$A:$A,$A10,'Source Data'!$AR:$AR,"*"&amp;'Federal Funding Cuts by City'!C$3&amp;"*")</f>
        <v>0</v>
      </c>
      <c r="D10">
        <f>COUNTIFS('Source Data'!$A:$A,$A10,'Source Data'!$AR:$AR,"*"&amp;'Federal Funding Cuts by City'!D$3&amp;"*")</f>
        <v>0</v>
      </c>
      <c r="E10">
        <f>COUNTIFS('Source Data'!$A:$A,$A10,'Source Data'!$AR:$AR,"*"&amp;'Federal Funding Cuts by City'!E$3&amp;"*")</f>
        <v>0</v>
      </c>
      <c r="F10">
        <f>COUNTIFS('Source Data'!$A:$A,$A10,'Source Data'!$AR:$AR,"*"&amp;'Federal Funding Cuts by City'!F$3&amp;"*")</f>
        <v>0</v>
      </c>
      <c r="G10">
        <f>COUNTIFS('Source Data'!$A:$A,$A10,'Source Data'!$AR:$AR,"*"&amp;'Federal Funding Cuts by City'!G$3&amp;"*")</f>
        <v>0</v>
      </c>
      <c r="H10">
        <f t="shared" si="1"/>
        <v>0</v>
      </c>
      <c r="I10">
        <f>COUNTIFS('Source Data'!$A:$A,$A10,'Source Data'!$AR:$AR,"*"&amp;'Federal Funding Cuts by City'!I$3&amp;"*")</f>
        <v>1</v>
      </c>
      <c r="J10">
        <f>COUNTIFS('Source Data'!$A:$A,$A10,'Source Data'!$AR:$AR,"*"&amp;'Federal Funding Cuts by City'!J$3&amp;"*")</f>
        <v>1</v>
      </c>
      <c r="K10">
        <f>IF(SUM(B10:G10)&gt;0,0,1)</f>
        <v>1</v>
      </c>
      <c r="L10">
        <f t="shared" si="2"/>
        <v>0</v>
      </c>
    </row>
    <row r="11" spans="1:12" x14ac:dyDescent="0.35">
      <c r="A11" s="11" t="s">
        <v>460</v>
      </c>
      <c r="B11">
        <f>COUNTIFS('Source Data'!$A:$A,$A11,'Source Data'!$AR:$AR,"*"&amp;'Federal Funding Cuts by City'!B$3&amp;"*")</f>
        <v>0</v>
      </c>
      <c r="C11">
        <f>COUNTIFS('Source Data'!$A:$A,$A11,'Source Data'!$AR:$AR,"*"&amp;'Federal Funding Cuts by City'!C$3&amp;"*")</f>
        <v>0</v>
      </c>
      <c r="D11">
        <f>COUNTIFS('Source Data'!$A:$A,$A11,'Source Data'!$AR:$AR,"*"&amp;'Federal Funding Cuts by City'!D$3&amp;"*")</f>
        <v>0</v>
      </c>
      <c r="E11">
        <f>COUNTIFS('Source Data'!$A:$A,$A11,'Source Data'!$AR:$AR,"*"&amp;'Federal Funding Cuts by City'!E$3&amp;"*")</f>
        <v>0</v>
      </c>
      <c r="F11">
        <f>COUNTIFS('Source Data'!$A:$A,$A11,'Source Data'!$AR:$AR,"*"&amp;'Federal Funding Cuts by City'!F$3&amp;"*")</f>
        <v>0</v>
      </c>
      <c r="G11">
        <f>COUNTIFS('Source Data'!$A:$A,$A11,'Source Data'!$AR:$AR,"*"&amp;'Federal Funding Cuts by City'!G$3&amp;"*")</f>
        <v>0</v>
      </c>
      <c r="H11">
        <f t="shared" si="1"/>
        <v>0</v>
      </c>
      <c r="I11">
        <f>COUNTIFS('Source Data'!$A:$A,$A11,'Source Data'!$AR:$AR,"*"&amp;'Federal Funding Cuts by City'!I$3&amp;"*")</f>
        <v>0</v>
      </c>
      <c r="J11">
        <f>COUNTIFS('Source Data'!$A:$A,$A11,'Source Data'!$AR:$AR,"*"&amp;'Federal Funding Cuts by City'!J$3&amp;"*")</f>
        <v>1</v>
      </c>
      <c r="L11">
        <f t="shared" si="2"/>
        <v>1</v>
      </c>
    </row>
    <row r="12" spans="1:12" x14ac:dyDescent="0.35">
      <c r="A12" s="11" t="s">
        <v>2021</v>
      </c>
      <c r="B12">
        <f>COUNTIFS('Source Data'!$A:$A,$A12,'Source Data'!$AR:$AR,"*"&amp;'Federal Funding Cuts by City'!B$3&amp;"*")</f>
        <v>1</v>
      </c>
      <c r="C12">
        <f>COUNTIFS('Source Data'!$A:$A,$A12,'Source Data'!$AR:$AR,"*"&amp;'Federal Funding Cuts by City'!C$3&amp;"*")</f>
        <v>0</v>
      </c>
      <c r="D12">
        <f>COUNTIFS('Source Data'!$A:$A,$A12,'Source Data'!$AR:$AR,"*"&amp;'Federal Funding Cuts by City'!D$3&amp;"*")</f>
        <v>0</v>
      </c>
      <c r="E12">
        <f>COUNTIFS('Source Data'!$A:$A,$A12,'Source Data'!$AR:$AR,"*"&amp;'Federal Funding Cuts by City'!E$3&amp;"*")</f>
        <v>0</v>
      </c>
      <c r="F12">
        <f>COUNTIFS('Source Data'!$A:$A,$A12,'Source Data'!$AR:$AR,"*"&amp;'Federal Funding Cuts by City'!F$3&amp;"*")</f>
        <v>0</v>
      </c>
      <c r="G12">
        <f>COUNTIFS('Source Data'!$A:$A,$A12,'Source Data'!$AR:$AR,"*"&amp;'Federal Funding Cuts by City'!G$3&amp;"*")</f>
        <v>0</v>
      </c>
      <c r="H12">
        <f t="shared" si="1"/>
        <v>1</v>
      </c>
      <c r="I12">
        <f>COUNTIFS('Source Data'!$A:$A,$A12,'Source Data'!$AR:$AR,"*"&amp;'Federal Funding Cuts by City'!I$3&amp;"*")</f>
        <v>0</v>
      </c>
      <c r="J12">
        <f>COUNTIFS('Source Data'!$A:$A,$A12,'Source Data'!$AR:$AR,"*"&amp;'Federal Funding Cuts by City'!J$3&amp;"*")</f>
        <v>0</v>
      </c>
    </row>
    <row r="13" spans="1:12" x14ac:dyDescent="0.35">
      <c r="A13" s="11" t="s">
        <v>838</v>
      </c>
      <c r="B13">
        <f>COUNTIFS('Source Data'!$A:$A,$A13,'Source Data'!$AR:$AR,"*"&amp;'Federal Funding Cuts by City'!B$3&amp;"*")</f>
        <v>0</v>
      </c>
      <c r="C13">
        <f>COUNTIFS('Source Data'!$A:$A,$A13,'Source Data'!$AR:$AR,"*"&amp;'Federal Funding Cuts by City'!C$3&amp;"*")</f>
        <v>0</v>
      </c>
      <c r="D13">
        <f>COUNTIFS('Source Data'!$A:$A,$A13,'Source Data'!$AR:$AR,"*"&amp;'Federal Funding Cuts by City'!D$3&amp;"*")</f>
        <v>0</v>
      </c>
      <c r="E13">
        <f>COUNTIFS('Source Data'!$A:$A,$A13,'Source Data'!$AR:$AR,"*"&amp;'Federal Funding Cuts by City'!E$3&amp;"*")</f>
        <v>0</v>
      </c>
      <c r="F13">
        <f>COUNTIFS('Source Data'!$A:$A,$A13,'Source Data'!$AR:$AR,"*"&amp;'Federal Funding Cuts by City'!F$3&amp;"*")</f>
        <v>1</v>
      </c>
      <c r="G13">
        <f>COUNTIFS('Source Data'!$A:$A,$A13,'Source Data'!$AR:$AR,"*"&amp;'Federal Funding Cuts by City'!G$3&amp;"*")</f>
        <v>0</v>
      </c>
      <c r="H13">
        <f t="shared" si="1"/>
        <v>1</v>
      </c>
      <c r="I13">
        <f>COUNTIFS('Source Data'!$A:$A,$A13,'Source Data'!$AR:$AR,"*"&amp;'Federal Funding Cuts by City'!I$3&amp;"*")</f>
        <v>0</v>
      </c>
      <c r="J13">
        <f>COUNTIFS('Source Data'!$A:$A,$A13,'Source Data'!$AR:$AR,"*"&amp;'Federal Funding Cuts by City'!J$3&amp;"*")</f>
        <v>0</v>
      </c>
    </row>
    <row r="14" spans="1:12" x14ac:dyDescent="0.35">
      <c r="A14" s="11" t="s">
        <v>211</v>
      </c>
      <c r="B14">
        <f>COUNTIFS('Source Data'!$A:$A,$A14,'Source Data'!$AR:$AR,"*"&amp;'Federal Funding Cuts by City'!B$3&amp;"*")</f>
        <v>2</v>
      </c>
      <c r="C14">
        <f>COUNTIFS('Source Data'!$A:$A,$A14,'Source Data'!$AR:$AR,"*"&amp;'Federal Funding Cuts by City'!C$3&amp;"*")</f>
        <v>1</v>
      </c>
      <c r="D14">
        <f>COUNTIFS('Source Data'!$A:$A,$A14,'Source Data'!$AR:$AR,"*"&amp;'Federal Funding Cuts by City'!D$3&amp;"*")</f>
        <v>1</v>
      </c>
      <c r="E14">
        <f>COUNTIFS('Source Data'!$A:$A,$A14,'Source Data'!$AR:$AR,"*"&amp;'Federal Funding Cuts by City'!E$3&amp;"*")</f>
        <v>1</v>
      </c>
      <c r="F14">
        <f>COUNTIFS('Source Data'!$A:$A,$A14,'Source Data'!$AR:$AR,"*"&amp;'Federal Funding Cuts by City'!F$3&amp;"*")</f>
        <v>2</v>
      </c>
      <c r="G14">
        <f>COUNTIFS('Source Data'!$A:$A,$A14,'Source Data'!$AR:$AR,"*"&amp;'Federal Funding Cuts by City'!G$3&amp;"*")</f>
        <v>0</v>
      </c>
      <c r="H14">
        <f t="shared" si="1"/>
        <v>7</v>
      </c>
      <c r="I14">
        <f>COUNTIFS('Source Data'!$A:$A,$A14,'Source Data'!$AR:$AR,"*"&amp;'Federal Funding Cuts by City'!I$3&amp;"*")</f>
        <v>2</v>
      </c>
      <c r="J14">
        <f>COUNTIFS('Source Data'!$A:$A,$A14,'Source Data'!$AR:$AR,"*"&amp;'Federal Funding Cuts by City'!J$3&amp;"*")</f>
        <v>3</v>
      </c>
      <c r="K14">
        <f>IF(SUM(B14:G14)&gt;0,0,1)</f>
        <v>0</v>
      </c>
      <c r="L14">
        <f>IF(SUM(B14:I14)&gt;0,0,1)</f>
        <v>0</v>
      </c>
    </row>
    <row r="15" spans="1:12" x14ac:dyDescent="0.35">
      <c r="A15" s="11" t="s">
        <v>518</v>
      </c>
      <c r="B15">
        <f>COUNTIFS('Source Data'!$A:$A,$A15,'Source Data'!$AR:$AR,"*"&amp;'Federal Funding Cuts by City'!B$3&amp;"*")</f>
        <v>0</v>
      </c>
      <c r="C15">
        <f>COUNTIFS('Source Data'!$A:$A,$A15,'Source Data'!$AR:$AR,"*"&amp;'Federal Funding Cuts by City'!C$3&amp;"*")</f>
        <v>0</v>
      </c>
      <c r="D15">
        <f>COUNTIFS('Source Data'!$A:$A,$A15,'Source Data'!$AR:$AR,"*"&amp;'Federal Funding Cuts by City'!D$3&amp;"*")</f>
        <v>0</v>
      </c>
      <c r="E15">
        <f>COUNTIFS('Source Data'!$A:$A,$A15,'Source Data'!$AR:$AR,"*"&amp;'Federal Funding Cuts by City'!E$3&amp;"*")</f>
        <v>0</v>
      </c>
      <c r="F15">
        <f>COUNTIFS('Source Data'!$A:$A,$A15,'Source Data'!$AR:$AR,"*"&amp;'Federal Funding Cuts by City'!F$3&amp;"*")</f>
        <v>0</v>
      </c>
      <c r="G15">
        <f>COUNTIFS('Source Data'!$A:$A,$A15,'Source Data'!$AR:$AR,"*"&amp;'Federal Funding Cuts by City'!G$3&amp;"*")</f>
        <v>1</v>
      </c>
      <c r="H15">
        <f t="shared" si="1"/>
        <v>1</v>
      </c>
      <c r="I15">
        <f>COUNTIFS('Source Data'!$A:$A,$A15,'Source Data'!$AR:$AR,"*"&amp;'Federal Funding Cuts by City'!I$3&amp;"*")</f>
        <v>0</v>
      </c>
      <c r="J15">
        <f>COUNTIFS('Source Data'!$A:$A,$A15,'Source Data'!$AR:$AR,"*"&amp;'Federal Funding Cuts by City'!J$3&amp;"*")</f>
        <v>0</v>
      </c>
    </row>
    <row r="16" spans="1:12" x14ac:dyDescent="0.35">
      <c r="A16" s="11" t="s">
        <v>283</v>
      </c>
      <c r="B16">
        <f>COUNTIFS('Source Data'!$A:$A,$A16,'Source Data'!$AR:$AR,"*"&amp;'Federal Funding Cuts by City'!B$3&amp;"*")</f>
        <v>0</v>
      </c>
      <c r="C16">
        <f>COUNTIFS('Source Data'!$A:$A,$A16,'Source Data'!$AR:$AR,"*"&amp;'Federal Funding Cuts by City'!C$3&amp;"*")</f>
        <v>0</v>
      </c>
      <c r="D16">
        <f>COUNTIFS('Source Data'!$A:$A,$A16,'Source Data'!$AR:$AR,"*"&amp;'Federal Funding Cuts by City'!D$3&amp;"*")</f>
        <v>0</v>
      </c>
      <c r="E16">
        <f>COUNTIFS('Source Data'!$A:$A,$A16,'Source Data'!$AR:$AR,"*"&amp;'Federal Funding Cuts by City'!E$3&amp;"*")</f>
        <v>0</v>
      </c>
      <c r="F16">
        <f>COUNTIFS('Source Data'!$A:$A,$A16,'Source Data'!$AR:$AR,"*"&amp;'Federal Funding Cuts by City'!F$3&amp;"*")</f>
        <v>0</v>
      </c>
      <c r="G16">
        <f>COUNTIFS('Source Data'!$A:$A,$A16,'Source Data'!$AR:$AR,"*"&amp;'Federal Funding Cuts by City'!G$3&amp;"*")</f>
        <v>0</v>
      </c>
      <c r="H16">
        <f t="shared" si="1"/>
        <v>0</v>
      </c>
      <c r="I16">
        <f>COUNTIFS('Source Data'!$A:$A,$A16,'Source Data'!$AR:$AR,"*"&amp;'Federal Funding Cuts by City'!I$3&amp;"*")</f>
        <v>0</v>
      </c>
      <c r="J16">
        <f>COUNTIFS('Source Data'!$A:$A,$A16,'Source Data'!$AR:$AR,"*"&amp;'Federal Funding Cuts by City'!J$3&amp;"*")</f>
        <v>1</v>
      </c>
      <c r="L16">
        <f t="shared" ref="L16:L19" si="3">IF(SUM(B16:I16)&gt;0,0,1)</f>
        <v>1</v>
      </c>
    </row>
    <row r="17" spans="1:12" x14ac:dyDescent="0.35">
      <c r="A17" s="11" t="s">
        <v>87</v>
      </c>
      <c r="B17">
        <f>COUNTIFS('Source Data'!$A:$A,$A17,'Source Data'!$AR:$AR,"*"&amp;'Federal Funding Cuts by City'!B$3&amp;"*")</f>
        <v>1</v>
      </c>
      <c r="C17">
        <f>COUNTIFS('Source Data'!$A:$A,$A17,'Source Data'!$AR:$AR,"*"&amp;'Federal Funding Cuts by City'!C$3&amp;"*")</f>
        <v>0</v>
      </c>
      <c r="D17">
        <f>COUNTIFS('Source Data'!$A:$A,$A17,'Source Data'!$AR:$AR,"*"&amp;'Federal Funding Cuts by City'!D$3&amp;"*")</f>
        <v>0</v>
      </c>
      <c r="E17">
        <f>COUNTIFS('Source Data'!$A:$A,$A17,'Source Data'!$AR:$AR,"*"&amp;'Federal Funding Cuts by City'!E$3&amp;"*")</f>
        <v>0</v>
      </c>
      <c r="F17">
        <f>COUNTIFS('Source Data'!$A:$A,$A17,'Source Data'!$AR:$AR,"*"&amp;'Federal Funding Cuts by City'!F$3&amp;"*")</f>
        <v>0</v>
      </c>
      <c r="G17">
        <f>COUNTIFS('Source Data'!$A:$A,$A17,'Source Data'!$AR:$AR,"*"&amp;'Federal Funding Cuts by City'!G$3&amp;"*")</f>
        <v>0</v>
      </c>
      <c r="H17">
        <f t="shared" si="1"/>
        <v>1</v>
      </c>
      <c r="I17">
        <f>COUNTIFS('Source Data'!$A:$A,$A17,'Source Data'!$AR:$AR,"*"&amp;'Federal Funding Cuts by City'!I$3&amp;"*")</f>
        <v>1</v>
      </c>
      <c r="J17">
        <f>COUNTIFS('Source Data'!$A:$A,$A17,'Source Data'!$AR:$AR,"*"&amp;'Federal Funding Cuts by City'!J$3&amp;"*")</f>
        <v>1</v>
      </c>
      <c r="K17">
        <f>IF(SUM(B17:G17)&gt;0,0,1)</f>
        <v>0</v>
      </c>
      <c r="L17">
        <f t="shared" si="3"/>
        <v>0</v>
      </c>
    </row>
    <row r="18" spans="1:12" x14ac:dyDescent="0.35">
      <c r="A18" s="11" t="s">
        <v>332</v>
      </c>
      <c r="B18">
        <f>COUNTIFS('Source Data'!$A:$A,$A18,'Source Data'!$AR:$AR,"*"&amp;'Federal Funding Cuts by City'!B$3&amp;"*")</f>
        <v>0</v>
      </c>
      <c r="C18">
        <f>COUNTIFS('Source Data'!$A:$A,$A18,'Source Data'!$AR:$AR,"*"&amp;'Federal Funding Cuts by City'!C$3&amp;"*")</f>
        <v>0</v>
      </c>
      <c r="D18">
        <f>COUNTIFS('Source Data'!$A:$A,$A18,'Source Data'!$AR:$AR,"*"&amp;'Federal Funding Cuts by City'!D$3&amp;"*")</f>
        <v>0</v>
      </c>
      <c r="E18">
        <f>COUNTIFS('Source Data'!$A:$A,$A18,'Source Data'!$AR:$AR,"*"&amp;'Federal Funding Cuts by City'!E$3&amp;"*")</f>
        <v>0</v>
      </c>
      <c r="F18">
        <f>COUNTIFS('Source Data'!$A:$A,$A18,'Source Data'!$AR:$AR,"*"&amp;'Federal Funding Cuts by City'!F$3&amp;"*")</f>
        <v>0</v>
      </c>
      <c r="G18">
        <f>COUNTIFS('Source Data'!$A:$A,$A18,'Source Data'!$AR:$AR,"*"&amp;'Federal Funding Cuts by City'!G$3&amp;"*")</f>
        <v>1</v>
      </c>
      <c r="H18">
        <f t="shared" si="1"/>
        <v>1</v>
      </c>
      <c r="I18">
        <f>COUNTIFS('Source Data'!$A:$A,$A18,'Source Data'!$AR:$AR,"*"&amp;'Federal Funding Cuts by City'!I$3&amp;"*")</f>
        <v>0</v>
      </c>
      <c r="J18">
        <f>COUNTIFS('Source Data'!$A:$A,$A18,'Source Data'!$AR:$AR,"*"&amp;'Federal Funding Cuts by City'!J$3&amp;"*")</f>
        <v>1</v>
      </c>
      <c r="L18">
        <f t="shared" si="3"/>
        <v>0</v>
      </c>
    </row>
    <row r="19" spans="1:12" x14ac:dyDescent="0.35">
      <c r="A19" s="11" t="s">
        <v>154</v>
      </c>
      <c r="B19">
        <f>COUNTIFS('Source Data'!$A:$A,$A19,'Source Data'!$AR:$AR,"*"&amp;'Federal Funding Cuts by City'!B$3&amp;"*")</f>
        <v>1</v>
      </c>
      <c r="C19">
        <f>COUNTIFS('Source Data'!$A:$A,$A19,'Source Data'!$AR:$AR,"*"&amp;'Federal Funding Cuts by City'!C$3&amp;"*")</f>
        <v>1</v>
      </c>
      <c r="D19">
        <f>COUNTIFS('Source Data'!$A:$A,$A19,'Source Data'!$AR:$AR,"*"&amp;'Federal Funding Cuts by City'!D$3&amp;"*")</f>
        <v>0</v>
      </c>
      <c r="E19">
        <f>COUNTIFS('Source Data'!$A:$A,$A19,'Source Data'!$AR:$AR,"*"&amp;'Federal Funding Cuts by City'!E$3&amp;"*")</f>
        <v>0</v>
      </c>
      <c r="F19">
        <f>COUNTIFS('Source Data'!$A:$A,$A19,'Source Data'!$AR:$AR,"*"&amp;'Federal Funding Cuts by City'!F$3&amp;"*")</f>
        <v>0</v>
      </c>
      <c r="G19">
        <f>COUNTIFS('Source Data'!$A:$A,$A19,'Source Data'!$AR:$AR,"*"&amp;'Federal Funding Cuts by City'!G$3&amp;"*")</f>
        <v>1</v>
      </c>
      <c r="H19">
        <f t="shared" si="1"/>
        <v>3</v>
      </c>
      <c r="I19">
        <f>COUNTIFS('Source Data'!$A:$A,$A19,'Source Data'!$AR:$AR,"*"&amp;'Federal Funding Cuts by City'!I$3&amp;"*")</f>
        <v>0</v>
      </c>
      <c r="J19">
        <f>COUNTIFS('Source Data'!$A:$A,$A19,'Source Data'!$AR:$AR,"*"&amp;'Federal Funding Cuts by City'!J$3&amp;"*")</f>
        <v>2</v>
      </c>
      <c r="L19">
        <f t="shared" si="3"/>
        <v>0</v>
      </c>
    </row>
    <row r="20" spans="1:12" x14ac:dyDescent="0.35">
      <c r="A20" s="11" t="s">
        <v>587</v>
      </c>
      <c r="B20">
        <f>COUNTIFS('Source Data'!$A:$A,$A20,'Source Data'!$AR:$AR,"*"&amp;'Federal Funding Cuts by City'!B$3&amp;"*")</f>
        <v>0</v>
      </c>
      <c r="C20">
        <f>COUNTIFS('Source Data'!$A:$A,$A20,'Source Data'!$AR:$AR,"*"&amp;'Federal Funding Cuts by City'!C$3&amp;"*")</f>
        <v>0</v>
      </c>
      <c r="D20">
        <f>COUNTIFS('Source Data'!$A:$A,$A20,'Source Data'!$AR:$AR,"*"&amp;'Federal Funding Cuts by City'!D$3&amp;"*")</f>
        <v>1</v>
      </c>
      <c r="E20">
        <f>COUNTIFS('Source Data'!$A:$A,$A20,'Source Data'!$AR:$AR,"*"&amp;'Federal Funding Cuts by City'!E$3&amp;"*")</f>
        <v>0</v>
      </c>
      <c r="F20">
        <f>COUNTIFS('Source Data'!$A:$A,$A20,'Source Data'!$AR:$AR,"*"&amp;'Federal Funding Cuts by City'!F$3&amp;"*")</f>
        <v>1</v>
      </c>
      <c r="G20">
        <f>COUNTIFS('Source Data'!$A:$A,$A20,'Source Data'!$AR:$AR,"*"&amp;'Federal Funding Cuts by City'!G$3&amp;"*")</f>
        <v>0</v>
      </c>
      <c r="H20">
        <f t="shared" si="1"/>
        <v>2</v>
      </c>
      <c r="I20">
        <f>COUNTIFS('Source Data'!$A:$A,$A20,'Source Data'!$AR:$AR,"*"&amp;'Federal Funding Cuts by City'!I$3&amp;"*")</f>
        <v>0</v>
      </c>
      <c r="J20">
        <f>COUNTIFS('Source Data'!$A:$A,$A20,'Source Data'!$AR:$AR,"*"&amp;'Federal Funding Cuts by City'!J$3&amp;"*")</f>
        <v>0</v>
      </c>
    </row>
    <row r="21" spans="1:12" x14ac:dyDescent="0.35">
      <c r="A21" s="11" t="s">
        <v>528</v>
      </c>
      <c r="B21">
        <f>COUNTIFS('Source Data'!$A:$A,$A21,'Source Data'!$AR:$AR,"*"&amp;'Federal Funding Cuts by City'!B$3&amp;"*")</f>
        <v>0</v>
      </c>
      <c r="C21">
        <f>COUNTIFS('Source Data'!$A:$A,$A21,'Source Data'!$AR:$AR,"*"&amp;'Federal Funding Cuts by City'!C$3&amp;"*")</f>
        <v>0</v>
      </c>
      <c r="D21">
        <f>COUNTIFS('Source Data'!$A:$A,$A21,'Source Data'!$AR:$AR,"*"&amp;'Federal Funding Cuts by City'!D$3&amp;"*")</f>
        <v>0</v>
      </c>
      <c r="E21">
        <f>COUNTIFS('Source Data'!$A:$A,$A21,'Source Data'!$AR:$AR,"*"&amp;'Federal Funding Cuts by City'!E$3&amp;"*")</f>
        <v>0</v>
      </c>
      <c r="F21">
        <f>COUNTIFS('Source Data'!$A:$A,$A21,'Source Data'!$AR:$AR,"*"&amp;'Federal Funding Cuts by City'!F$3&amp;"*")</f>
        <v>0</v>
      </c>
      <c r="G21">
        <f>COUNTIFS('Source Data'!$A:$A,$A21,'Source Data'!$AR:$AR,"*"&amp;'Federal Funding Cuts by City'!G$3&amp;"*")</f>
        <v>0</v>
      </c>
      <c r="H21">
        <f t="shared" si="1"/>
        <v>0</v>
      </c>
      <c r="I21">
        <f>COUNTIFS('Source Data'!$A:$A,$A21,'Source Data'!$AR:$AR,"*"&amp;'Federal Funding Cuts by City'!I$3&amp;"*")</f>
        <v>0</v>
      </c>
      <c r="J21">
        <f>COUNTIFS('Source Data'!$A:$A,$A21,'Source Data'!$AR:$AR,"*"&amp;'Federal Funding Cuts by City'!J$3&amp;"*")</f>
        <v>3</v>
      </c>
      <c r="L21">
        <f t="shared" ref="L21:L22" si="4">IF(SUM(B21:I21)&gt;0,0,1)</f>
        <v>1</v>
      </c>
    </row>
    <row r="22" spans="1:12" x14ac:dyDescent="0.35">
      <c r="A22" s="11" t="s">
        <v>138</v>
      </c>
      <c r="B22">
        <f>COUNTIFS('Source Data'!$A:$A,$A22,'Source Data'!$AR:$AR,"*"&amp;'Federal Funding Cuts by City'!B$3&amp;"*")</f>
        <v>0</v>
      </c>
      <c r="C22">
        <f>COUNTIFS('Source Data'!$A:$A,$A22,'Source Data'!$AR:$AR,"*"&amp;'Federal Funding Cuts by City'!C$3&amp;"*")</f>
        <v>0</v>
      </c>
      <c r="D22">
        <f>COUNTIFS('Source Data'!$A:$A,$A22,'Source Data'!$AR:$AR,"*"&amp;'Federal Funding Cuts by City'!D$3&amp;"*")</f>
        <v>0</v>
      </c>
      <c r="E22">
        <f>COUNTIFS('Source Data'!$A:$A,$A22,'Source Data'!$AR:$AR,"*"&amp;'Federal Funding Cuts by City'!E$3&amp;"*")</f>
        <v>0</v>
      </c>
      <c r="F22">
        <f>COUNTIFS('Source Data'!$A:$A,$A22,'Source Data'!$AR:$AR,"*"&amp;'Federal Funding Cuts by City'!F$3&amp;"*")</f>
        <v>0</v>
      </c>
      <c r="G22">
        <f>COUNTIFS('Source Data'!$A:$A,$A22,'Source Data'!$AR:$AR,"*"&amp;'Federal Funding Cuts by City'!G$3&amp;"*")</f>
        <v>0</v>
      </c>
      <c r="H22">
        <f t="shared" si="1"/>
        <v>0</v>
      </c>
      <c r="I22">
        <f>COUNTIFS('Source Data'!$A:$A,$A22,'Source Data'!$AR:$AR,"*"&amp;'Federal Funding Cuts by City'!I$3&amp;"*")</f>
        <v>0</v>
      </c>
      <c r="J22">
        <f>COUNTIFS('Source Data'!$A:$A,$A22,'Source Data'!$AR:$AR,"*"&amp;'Federal Funding Cuts by City'!J$3&amp;"*")</f>
        <v>1</v>
      </c>
      <c r="L22">
        <f t="shared" si="4"/>
        <v>1</v>
      </c>
    </row>
    <row r="23" spans="1:12" x14ac:dyDescent="0.35">
      <c r="A23" s="11" t="s">
        <v>823</v>
      </c>
      <c r="B23">
        <f>COUNTIFS('Source Data'!$A:$A,$A23,'Source Data'!$AR:$AR,"*"&amp;'Federal Funding Cuts by City'!B$3&amp;"*")</f>
        <v>1</v>
      </c>
      <c r="C23">
        <f>COUNTIFS('Source Data'!$A:$A,$A23,'Source Data'!$AR:$AR,"*"&amp;'Federal Funding Cuts by City'!C$3&amp;"*")</f>
        <v>0</v>
      </c>
      <c r="D23">
        <f>COUNTIFS('Source Data'!$A:$A,$A23,'Source Data'!$AR:$AR,"*"&amp;'Federal Funding Cuts by City'!D$3&amp;"*")</f>
        <v>0</v>
      </c>
      <c r="E23">
        <f>COUNTIFS('Source Data'!$A:$A,$A23,'Source Data'!$AR:$AR,"*"&amp;'Federal Funding Cuts by City'!E$3&amp;"*")</f>
        <v>0</v>
      </c>
      <c r="F23">
        <f>COUNTIFS('Source Data'!$A:$A,$A23,'Source Data'!$AR:$AR,"*"&amp;'Federal Funding Cuts by City'!F$3&amp;"*")</f>
        <v>1</v>
      </c>
      <c r="G23">
        <f>COUNTIFS('Source Data'!$A:$A,$A23,'Source Data'!$AR:$AR,"*"&amp;'Federal Funding Cuts by City'!G$3&amp;"*")</f>
        <v>0</v>
      </c>
      <c r="H23">
        <f t="shared" si="1"/>
        <v>2</v>
      </c>
      <c r="I23">
        <f>COUNTIFS('Source Data'!$A:$A,$A23,'Source Data'!$AR:$AR,"*"&amp;'Federal Funding Cuts by City'!I$3&amp;"*")</f>
        <v>3</v>
      </c>
      <c r="J23">
        <f>COUNTIFS('Source Data'!$A:$A,$A23,'Source Data'!$AR:$AR,"*"&amp;'Federal Funding Cuts by City'!J$3&amp;"*")</f>
        <v>0</v>
      </c>
      <c r="K23">
        <f t="shared" ref="K23:K27" si="5">IF(SUM(B23:G23)&gt;0,0,1)</f>
        <v>0</v>
      </c>
    </row>
    <row r="24" spans="1:12" x14ac:dyDescent="0.35">
      <c r="A24" s="11" t="s">
        <v>561</v>
      </c>
      <c r="B24">
        <f>COUNTIFS('Source Data'!$A:$A,$A24,'Source Data'!$AR:$AR,"*"&amp;'Federal Funding Cuts by City'!B$3&amp;"*")</f>
        <v>0</v>
      </c>
      <c r="C24">
        <f>COUNTIFS('Source Data'!$A:$A,$A24,'Source Data'!$AR:$AR,"*"&amp;'Federal Funding Cuts by City'!C$3&amp;"*")</f>
        <v>0</v>
      </c>
      <c r="D24">
        <f>COUNTIFS('Source Data'!$A:$A,$A24,'Source Data'!$AR:$AR,"*"&amp;'Federal Funding Cuts by City'!D$3&amp;"*")</f>
        <v>0</v>
      </c>
      <c r="E24">
        <f>COUNTIFS('Source Data'!$A:$A,$A24,'Source Data'!$AR:$AR,"*"&amp;'Federal Funding Cuts by City'!E$3&amp;"*")</f>
        <v>0</v>
      </c>
      <c r="F24">
        <f>COUNTIFS('Source Data'!$A:$A,$A24,'Source Data'!$AR:$AR,"*"&amp;'Federal Funding Cuts by City'!F$3&amp;"*")</f>
        <v>0</v>
      </c>
      <c r="G24">
        <f>COUNTIFS('Source Data'!$A:$A,$A24,'Source Data'!$AR:$AR,"*"&amp;'Federal Funding Cuts by City'!G$3&amp;"*")</f>
        <v>0</v>
      </c>
      <c r="H24">
        <f t="shared" si="1"/>
        <v>0</v>
      </c>
      <c r="I24">
        <f>COUNTIFS('Source Data'!$A:$A,$A24,'Source Data'!$AR:$AR,"*"&amp;'Federal Funding Cuts by City'!I$3&amp;"*")</f>
        <v>1</v>
      </c>
      <c r="J24">
        <f>COUNTIFS('Source Data'!$A:$A,$A24,'Source Data'!$AR:$AR,"*"&amp;'Federal Funding Cuts by City'!J$3&amp;"*")</f>
        <v>1</v>
      </c>
      <c r="K24">
        <f t="shared" si="5"/>
        <v>1</v>
      </c>
      <c r="L24">
        <f t="shared" ref="L24:L25" si="6">IF(SUM(B24:I24)&gt;0,0,1)</f>
        <v>0</v>
      </c>
    </row>
    <row r="25" spans="1:12" x14ac:dyDescent="0.35">
      <c r="A25" s="11" t="s">
        <v>399</v>
      </c>
      <c r="B25">
        <f>COUNTIFS('Source Data'!$A:$A,$A25,'Source Data'!$AR:$AR,"*"&amp;'Federal Funding Cuts by City'!B$3&amp;"*")</f>
        <v>0</v>
      </c>
      <c r="C25">
        <f>COUNTIFS('Source Data'!$A:$A,$A25,'Source Data'!$AR:$AR,"*"&amp;'Federal Funding Cuts by City'!C$3&amp;"*")</f>
        <v>0</v>
      </c>
      <c r="D25">
        <f>COUNTIFS('Source Data'!$A:$A,$A25,'Source Data'!$AR:$AR,"*"&amp;'Federal Funding Cuts by City'!D$3&amp;"*")</f>
        <v>0</v>
      </c>
      <c r="E25">
        <f>COUNTIFS('Source Data'!$A:$A,$A25,'Source Data'!$AR:$AR,"*"&amp;'Federal Funding Cuts by City'!E$3&amp;"*")</f>
        <v>0</v>
      </c>
      <c r="F25">
        <f>COUNTIFS('Source Data'!$A:$A,$A25,'Source Data'!$AR:$AR,"*"&amp;'Federal Funding Cuts by City'!F$3&amp;"*")</f>
        <v>0</v>
      </c>
      <c r="G25">
        <f>COUNTIFS('Source Data'!$A:$A,$A25,'Source Data'!$AR:$AR,"*"&amp;'Federal Funding Cuts by City'!G$3&amp;"*")</f>
        <v>0</v>
      </c>
      <c r="H25">
        <f t="shared" si="1"/>
        <v>0</v>
      </c>
      <c r="I25">
        <f>COUNTIFS('Source Data'!$A:$A,$A25,'Source Data'!$AR:$AR,"*"&amp;'Federal Funding Cuts by City'!I$3&amp;"*")</f>
        <v>1</v>
      </c>
      <c r="J25">
        <f>COUNTIFS('Source Data'!$A:$A,$A25,'Source Data'!$AR:$AR,"*"&amp;'Federal Funding Cuts by City'!J$3&amp;"*")</f>
        <v>1</v>
      </c>
      <c r="K25">
        <f t="shared" si="5"/>
        <v>1</v>
      </c>
      <c r="L25">
        <f t="shared" si="6"/>
        <v>0</v>
      </c>
    </row>
    <row r="26" spans="1:12" x14ac:dyDescent="0.35">
      <c r="A26" s="11" t="s">
        <v>983</v>
      </c>
      <c r="B26">
        <f>COUNTIFS('Source Data'!$A:$A,$A26,'Source Data'!$AR:$AR,"*"&amp;'Federal Funding Cuts by City'!B$3&amp;"*")</f>
        <v>0</v>
      </c>
      <c r="C26">
        <f>COUNTIFS('Source Data'!$A:$A,$A26,'Source Data'!$AR:$AR,"*"&amp;'Federal Funding Cuts by City'!C$3&amp;"*")</f>
        <v>0</v>
      </c>
      <c r="D26">
        <f>COUNTIFS('Source Data'!$A:$A,$A26,'Source Data'!$AR:$AR,"*"&amp;'Federal Funding Cuts by City'!D$3&amp;"*")</f>
        <v>0</v>
      </c>
      <c r="E26">
        <f>COUNTIFS('Source Data'!$A:$A,$A26,'Source Data'!$AR:$AR,"*"&amp;'Federal Funding Cuts by City'!E$3&amp;"*")</f>
        <v>0</v>
      </c>
      <c r="F26">
        <f>COUNTIFS('Source Data'!$A:$A,$A26,'Source Data'!$AR:$AR,"*"&amp;'Federal Funding Cuts by City'!F$3&amp;"*")</f>
        <v>0</v>
      </c>
      <c r="G26">
        <f>COUNTIFS('Source Data'!$A:$A,$A26,'Source Data'!$AR:$AR,"*"&amp;'Federal Funding Cuts by City'!G$3&amp;"*")</f>
        <v>0</v>
      </c>
      <c r="H26">
        <f t="shared" si="1"/>
        <v>0</v>
      </c>
      <c r="I26">
        <f>COUNTIFS('Source Data'!$A:$A,$A26,'Source Data'!$AR:$AR,"*"&amp;'Federal Funding Cuts by City'!I$3&amp;"*")</f>
        <v>1</v>
      </c>
      <c r="J26">
        <f>COUNTIFS('Source Data'!$A:$A,$A26,'Source Data'!$AR:$AR,"*"&amp;'Federal Funding Cuts by City'!J$3&amp;"*")</f>
        <v>0</v>
      </c>
      <c r="K26">
        <f t="shared" si="5"/>
        <v>1</v>
      </c>
    </row>
    <row r="27" spans="1:12" x14ac:dyDescent="0.35">
      <c r="A27" s="11" t="s">
        <v>412</v>
      </c>
      <c r="B27">
        <f>COUNTIFS('Source Data'!$A:$A,$A27,'Source Data'!$AR:$AR,"*"&amp;'Federal Funding Cuts by City'!B$3&amp;"*")</f>
        <v>0</v>
      </c>
      <c r="C27">
        <f>COUNTIFS('Source Data'!$A:$A,$A27,'Source Data'!$AR:$AR,"*"&amp;'Federal Funding Cuts by City'!C$3&amp;"*")</f>
        <v>0</v>
      </c>
      <c r="D27">
        <f>COUNTIFS('Source Data'!$A:$A,$A27,'Source Data'!$AR:$AR,"*"&amp;'Federal Funding Cuts by City'!D$3&amp;"*")</f>
        <v>0</v>
      </c>
      <c r="E27">
        <f>COUNTIFS('Source Data'!$A:$A,$A27,'Source Data'!$AR:$AR,"*"&amp;'Federal Funding Cuts by City'!E$3&amp;"*")</f>
        <v>0</v>
      </c>
      <c r="F27">
        <f>COUNTIFS('Source Data'!$A:$A,$A27,'Source Data'!$AR:$AR,"*"&amp;'Federal Funding Cuts by City'!F$3&amp;"*")</f>
        <v>0</v>
      </c>
      <c r="G27">
        <f>COUNTIFS('Source Data'!$A:$A,$A27,'Source Data'!$AR:$AR,"*"&amp;'Federal Funding Cuts by City'!G$3&amp;"*")</f>
        <v>1</v>
      </c>
      <c r="H27">
        <f t="shared" si="1"/>
        <v>1</v>
      </c>
      <c r="I27">
        <f>COUNTIFS('Source Data'!$A:$A,$A27,'Source Data'!$AR:$AR,"*"&amp;'Federal Funding Cuts by City'!I$3&amp;"*")</f>
        <v>1</v>
      </c>
      <c r="J27">
        <f>COUNTIFS('Source Data'!$A:$A,$A27,'Source Data'!$AR:$AR,"*"&amp;'Federal Funding Cuts by City'!J$3&amp;"*")</f>
        <v>3</v>
      </c>
      <c r="K27">
        <f t="shared" si="5"/>
        <v>0</v>
      </c>
      <c r="L27">
        <f>IF(SUM(B27:I27)&gt;0,0,1)</f>
        <v>0</v>
      </c>
    </row>
    <row r="28" spans="1:12" x14ac:dyDescent="0.35">
      <c r="A28" s="11" t="s">
        <v>2079</v>
      </c>
      <c r="B28">
        <f>COUNTIFS('Source Data'!$A:$A,$A28,'Source Data'!$AR:$AR,"*"&amp;'Federal Funding Cuts by City'!B$3&amp;"*")</f>
        <v>0</v>
      </c>
      <c r="C28">
        <f>COUNTIFS('Source Data'!$A:$A,$A28,'Source Data'!$AR:$AR,"*"&amp;'Federal Funding Cuts by City'!C$3&amp;"*")</f>
        <v>0</v>
      </c>
      <c r="D28">
        <f>COUNTIFS('Source Data'!$A:$A,$A28,'Source Data'!$AR:$AR,"*"&amp;'Federal Funding Cuts by City'!D$3&amp;"*")</f>
        <v>0</v>
      </c>
      <c r="E28">
        <f>COUNTIFS('Source Data'!$A:$A,$A28,'Source Data'!$AR:$AR,"*"&amp;'Federal Funding Cuts by City'!E$3&amp;"*")</f>
        <v>0</v>
      </c>
      <c r="F28">
        <f>COUNTIFS('Source Data'!$A:$A,$A28,'Source Data'!$AR:$AR,"*"&amp;'Federal Funding Cuts by City'!F$3&amp;"*")</f>
        <v>0</v>
      </c>
      <c r="G28">
        <f>COUNTIFS('Source Data'!$A:$A,$A28,'Source Data'!$AR:$AR,"*"&amp;'Federal Funding Cuts by City'!G$3&amp;"*")</f>
        <v>1</v>
      </c>
      <c r="H28">
        <f t="shared" si="1"/>
        <v>1</v>
      </c>
      <c r="I28">
        <f>COUNTIFS('Source Data'!$A:$A,$A28,'Source Data'!$AR:$AR,"*"&amp;'Federal Funding Cuts by City'!I$3&amp;"*")</f>
        <v>0</v>
      </c>
      <c r="J28">
        <f>COUNTIFS('Source Data'!$A:$A,$A28,'Source Data'!$AR:$AR,"*"&amp;'Federal Funding Cuts by City'!J$3&amp;"*")</f>
        <v>0</v>
      </c>
    </row>
    <row r="29" spans="1:12" x14ac:dyDescent="0.35">
      <c r="A29" s="11" t="s">
        <v>1302</v>
      </c>
      <c r="B29">
        <f>COUNTIFS('Source Data'!$A:$A,$A29,'Source Data'!$AR:$AR,"*"&amp;'Federal Funding Cuts by City'!B$3&amp;"*")</f>
        <v>0</v>
      </c>
      <c r="C29">
        <f>COUNTIFS('Source Data'!$A:$A,$A29,'Source Data'!$AR:$AR,"*"&amp;'Federal Funding Cuts by City'!C$3&amp;"*")</f>
        <v>0</v>
      </c>
      <c r="D29">
        <f>COUNTIFS('Source Data'!$A:$A,$A29,'Source Data'!$AR:$AR,"*"&amp;'Federal Funding Cuts by City'!D$3&amp;"*")</f>
        <v>0</v>
      </c>
      <c r="E29">
        <f>COUNTIFS('Source Data'!$A:$A,$A29,'Source Data'!$AR:$AR,"*"&amp;'Federal Funding Cuts by City'!E$3&amp;"*")</f>
        <v>0</v>
      </c>
      <c r="F29">
        <f>COUNTIFS('Source Data'!$A:$A,$A29,'Source Data'!$AR:$AR,"*"&amp;'Federal Funding Cuts by City'!F$3&amp;"*")</f>
        <v>0</v>
      </c>
      <c r="G29">
        <f>COUNTIFS('Source Data'!$A:$A,$A29,'Source Data'!$AR:$AR,"*"&amp;'Federal Funding Cuts by City'!G$3&amp;"*")</f>
        <v>0</v>
      </c>
      <c r="H29">
        <f t="shared" si="1"/>
        <v>0</v>
      </c>
      <c r="I29">
        <f>COUNTIFS('Source Data'!$A:$A,$A29,'Source Data'!$AR:$AR,"*"&amp;'Federal Funding Cuts by City'!I$3&amp;"*")</f>
        <v>0</v>
      </c>
      <c r="J29">
        <f>COUNTIFS('Source Data'!$A:$A,$A29,'Source Data'!$AR:$AR,"*"&amp;'Federal Funding Cuts by City'!J$3&amp;"*")</f>
        <v>1</v>
      </c>
      <c r="L29">
        <f t="shared" ref="L29:L32" si="7">IF(SUM(B29:I29)&gt;0,0,1)</f>
        <v>1</v>
      </c>
    </row>
    <row r="30" spans="1:12" x14ac:dyDescent="0.35">
      <c r="A30" s="11" t="s">
        <v>308</v>
      </c>
      <c r="B30">
        <f>COUNTIFS('Source Data'!$A:$A,$A30,'Source Data'!$AR:$AR,"*"&amp;'Federal Funding Cuts by City'!B$3&amp;"*")</f>
        <v>0</v>
      </c>
      <c r="C30">
        <f>COUNTIFS('Source Data'!$A:$A,$A30,'Source Data'!$AR:$AR,"*"&amp;'Federal Funding Cuts by City'!C$3&amp;"*")</f>
        <v>0</v>
      </c>
      <c r="D30">
        <f>COUNTIFS('Source Data'!$A:$A,$A30,'Source Data'!$AR:$AR,"*"&amp;'Federal Funding Cuts by City'!D$3&amp;"*")</f>
        <v>0</v>
      </c>
      <c r="E30">
        <f>COUNTIFS('Source Data'!$A:$A,$A30,'Source Data'!$AR:$AR,"*"&amp;'Federal Funding Cuts by City'!E$3&amp;"*")</f>
        <v>0</v>
      </c>
      <c r="F30">
        <f>COUNTIFS('Source Data'!$A:$A,$A30,'Source Data'!$AR:$AR,"*"&amp;'Federal Funding Cuts by City'!F$3&amp;"*")</f>
        <v>0</v>
      </c>
      <c r="G30">
        <f>COUNTIFS('Source Data'!$A:$A,$A30,'Source Data'!$AR:$AR,"*"&amp;'Federal Funding Cuts by City'!G$3&amp;"*")</f>
        <v>0</v>
      </c>
      <c r="H30">
        <f t="shared" si="1"/>
        <v>0</v>
      </c>
      <c r="I30">
        <f>COUNTIFS('Source Data'!$A:$A,$A30,'Source Data'!$AR:$AR,"*"&amp;'Federal Funding Cuts by City'!I$3&amp;"*")</f>
        <v>0</v>
      </c>
      <c r="J30">
        <f>COUNTIFS('Source Data'!$A:$A,$A30,'Source Data'!$AR:$AR,"*"&amp;'Federal Funding Cuts by City'!J$3&amp;"*")</f>
        <v>1</v>
      </c>
      <c r="L30">
        <f t="shared" si="7"/>
        <v>1</v>
      </c>
    </row>
    <row r="31" spans="1:12" x14ac:dyDescent="0.35">
      <c r="A31" s="11" t="s">
        <v>393</v>
      </c>
      <c r="B31">
        <f>COUNTIFS('Source Data'!$A:$A,$A31,'Source Data'!$AR:$AR,"*"&amp;'Federal Funding Cuts by City'!B$3&amp;"*")</f>
        <v>0</v>
      </c>
      <c r="C31">
        <f>COUNTIFS('Source Data'!$A:$A,$A31,'Source Data'!$AR:$AR,"*"&amp;'Federal Funding Cuts by City'!C$3&amp;"*")</f>
        <v>0</v>
      </c>
      <c r="D31">
        <f>COUNTIFS('Source Data'!$A:$A,$A31,'Source Data'!$AR:$AR,"*"&amp;'Federal Funding Cuts by City'!D$3&amp;"*")</f>
        <v>0</v>
      </c>
      <c r="E31">
        <f>COUNTIFS('Source Data'!$A:$A,$A31,'Source Data'!$AR:$AR,"*"&amp;'Federal Funding Cuts by City'!E$3&amp;"*")</f>
        <v>0</v>
      </c>
      <c r="F31">
        <f>COUNTIFS('Source Data'!$A:$A,$A31,'Source Data'!$AR:$AR,"*"&amp;'Federal Funding Cuts by City'!F$3&amp;"*")</f>
        <v>0</v>
      </c>
      <c r="G31">
        <f>COUNTIFS('Source Data'!$A:$A,$A31,'Source Data'!$AR:$AR,"*"&amp;'Federal Funding Cuts by City'!G$3&amp;"*")</f>
        <v>0</v>
      </c>
      <c r="H31">
        <f t="shared" si="1"/>
        <v>0</v>
      </c>
      <c r="I31">
        <f>COUNTIFS('Source Data'!$A:$A,$A31,'Source Data'!$AR:$AR,"*"&amp;'Federal Funding Cuts by City'!I$3&amp;"*")</f>
        <v>0</v>
      </c>
      <c r="J31">
        <f>COUNTIFS('Source Data'!$A:$A,$A31,'Source Data'!$AR:$AR,"*"&amp;'Federal Funding Cuts by City'!J$3&amp;"*")</f>
        <v>2</v>
      </c>
      <c r="L31">
        <f t="shared" si="7"/>
        <v>1</v>
      </c>
    </row>
    <row r="32" spans="1:12" x14ac:dyDescent="0.35">
      <c r="A32" s="11" t="s">
        <v>256</v>
      </c>
      <c r="B32">
        <f>COUNTIFS('Source Data'!$A:$A,$A32,'Source Data'!$AR:$AR,"*"&amp;'Federal Funding Cuts by City'!B$3&amp;"*")</f>
        <v>0</v>
      </c>
      <c r="C32">
        <f>COUNTIFS('Source Data'!$A:$A,$A32,'Source Data'!$AR:$AR,"*"&amp;'Federal Funding Cuts by City'!C$3&amp;"*")</f>
        <v>0</v>
      </c>
      <c r="D32">
        <f>COUNTIFS('Source Data'!$A:$A,$A32,'Source Data'!$AR:$AR,"*"&amp;'Federal Funding Cuts by City'!D$3&amp;"*")</f>
        <v>0</v>
      </c>
      <c r="E32">
        <f>COUNTIFS('Source Data'!$A:$A,$A32,'Source Data'!$AR:$AR,"*"&amp;'Federal Funding Cuts by City'!E$3&amp;"*")</f>
        <v>0</v>
      </c>
      <c r="F32">
        <f>COUNTIFS('Source Data'!$A:$A,$A32,'Source Data'!$AR:$AR,"*"&amp;'Federal Funding Cuts by City'!F$3&amp;"*")</f>
        <v>0</v>
      </c>
      <c r="G32">
        <f>COUNTIFS('Source Data'!$A:$A,$A32,'Source Data'!$AR:$AR,"*"&amp;'Federal Funding Cuts by City'!G$3&amp;"*")</f>
        <v>0</v>
      </c>
      <c r="H32">
        <f t="shared" si="1"/>
        <v>0</v>
      </c>
      <c r="I32">
        <f>COUNTIFS('Source Data'!$A:$A,$A32,'Source Data'!$AR:$AR,"*"&amp;'Federal Funding Cuts by City'!I$3&amp;"*")</f>
        <v>0</v>
      </c>
      <c r="J32">
        <f>COUNTIFS('Source Data'!$A:$A,$A32,'Source Data'!$AR:$AR,"*"&amp;'Federal Funding Cuts by City'!J$3&amp;"*")</f>
        <v>1</v>
      </c>
      <c r="L32">
        <f t="shared" si="7"/>
        <v>1</v>
      </c>
    </row>
    <row r="33" spans="1:12" x14ac:dyDescent="0.35">
      <c r="A33" s="11" t="s">
        <v>1433</v>
      </c>
      <c r="B33">
        <f>COUNTIFS('Source Data'!$A:$A,$A33,'Source Data'!$AR:$AR,"*"&amp;'Federal Funding Cuts by City'!B$3&amp;"*")</f>
        <v>0</v>
      </c>
      <c r="C33">
        <f>COUNTIFS('Source Data'!$A:$A,$A33,'Source Data'!$AR:$AR,"*"&amp;'Federal Funding Cuts by City'!C$3&amp;"*")</f>
        <v>1</v>
      </c>
      <c r="D33">
        <f>COUNTIFS('Source Data'!$A:$A,$A33,'Source Data'!$AR:$AR,"*"&amp;'Federal Funding Cuts by City'!D$3&amp;"*")</f>
        <v>0</v>
      </c>
      <c r="E33">
        <f>COUNTIFS('Source Data'!$A:$A,$A33,'Source Data'!$AR:$AR,"*"&amp;'Federal Funding Cuts by City'!E$3&amp;"*")</f>
        <v>1</v>
      </c>
      <c r="F33">
        <f>COUNTIFS('Source Data'!$A:$A,$A33,'Source Data'!$AR:$AR,"*"&amp;'Federal Funding Cuts by City'!F$3&amp;"*")</f>
        <v>1</v>
      </c>
      <c r="G33">
        <f>COUNTIFS('Source Data'!$A:$A,$A33,'Source Data'!$AR:$AR,"*"&amp;'Federal Funding Cuts by City'!G$3&amp;"*")</f>
        <v>0</v>
      </c>
      <c r="H33">
        <f t="shared" si="1"/>
        <v>3</v>
      </c>
      <c r="I33">
        <f>COUNTIFS('Source Data'!$A:$A,$A33,'Source Data'!$AR:$AR,"*"&amp;'Federal Funding Cuts by City'!I$3&amp;"*")</f>
        <v>0</v>
      </c>
      <c r="J33">
        <f>COUNTIFS('Source Data'!$A:$A,$A33,'Source Data'!$AR:$AR,"*"&amp;'Federal Funding Cuts by City'!J$3&amp;"*")</f>
        <v>0</v>
      </c>
    </row>
    <row r="34" spans="1:12" x14ac:dyDescent="0.35">
      <c r="A34" s="11" t="s">
        <v>436</v>
      </c>
      <c r="B34">
        <f>COUNTIFS('Source Data'!$A:$A,$A34,'Source Data'!$AR:$AR,"*"&amp;'Federal Funding Cuts by City'!B$3&amp;"*")</f>
        <v>0</v>
      </c>
      <c r="C34">
        <f>COUNTIFS('Source Data'!$A:$A,$A34,'Source Data'!$AR:$AR,"*"&amp;'Federal Funding Cuts by City'!C$3&amp;"*")</f>
        <v>0</v>
      </c>
      <c r="D34">
        <f>COUNTIFS('Source Data'!$A:$A,$A34,'Source Data'!$AR:$AR,"*"&amp;'Federal Funding Cuts by City'!D$3&amp;"*")</f>
        <v>0</v>
      </c>
      <c r="E34">
        <f>COUNTIFS('Source Data'!$A:$A,$A34,'Source Data'!$AR:$AR,"*"&amp;'Federal Funding Cuts by City'!E$3&amp;"*")</f>
        <v>0</v>
      </c>
      <c r="F34">
        <f>COUNTIFS('Source Data'!$A:$A,$A34,'Source Data'!$AR:$AR,"*"&amp;'Federal Funding Cuts by City'!F$3&amp;"*")</f>
        <v>1</v>
      </c>
      <c r="G34">
        <f>COUNTIFS('Source Data'!$A:$A,$A34,'Source Data'!$AR:$AR,"*"&amp;'Federal Funding Cuts by City'!G$3&amp;"*")</f>
        <v>0</v>
      </c>
      <c r="H34">
        <f t="shared" si="1"/>
        <v>1</v>
      </c>
      <c r="I34">
        <f>COUNTIFS('Source Data'!$A:$A,$A34,'Source Data'!$AR:$AR,"*"&amp;'Federal Funding Cuts by City'!I$3&amp;"*")</f>
        <v>2</v>
      </c>
      <c r="J34">
        <f>COUNTIFS('Source Data'!$A:$A,$A34,'Source Data'!$AR:$AR,"*"&amp;'Federal Funding Cuts by City'!J$3&amp;"*")</f>
        <v>4</v>
      </c>
      <c r="K34">
        <f>IF(SUM(B34:G34)&gt;0,0,1)</f>
        <v>0</v>
      </c>
      <c r="L34">
        <f t="shared" ref="L34:L35" si="8">IF(SUM(B34:I34)&gt;0,0,1)</f>
        <v>0</v>
      </c>
    </row>
    <row r="35" spans="1:12" x14ac:dyDescent="0.35">
      <c r="A35" s="11" t="s">
        <v>1535</v>
      </c>
      <c r="B35">
        <f>COUNTIFS('Source Data'!$A:$A,$A35,'Source Data'!$AR:$AR,"*"&amp;'Federal Funding Cuts by City'!B$3&amp;"*")</f>
        <v>0</v>
      </c>
      <c r="C35">
        <f>COUNTIFS('Source Data'!$A:$A,$A35,'Source Data'!$AR:$AR,"*"&amp;'Federal Funding Cuts by City'!C$3&amp;"*")</f>
        <v>0</v>
      </c>
      <c r="D35">
        <f>COUNTIFS('Source Data'!$A:$A,$A35,'Source Data'!$AR:$AR,"*"&amp;'Federal Funding Cuts by City'!D$3&amp;"*")</f>
        <v>0</v>
      </c>
      <c r="E35">
        <f>COUNTIFS('Source Data'!$A:$A,$A35,'Source Data'!$AR:$AR,"*"&amp;'Federal Funding Cuts by City'!E$3&amp;"*")</f>
        <v>0</v>
      </c>
      <c r="F35">
        <f>COUNTIFS('Source Data'!$A:$A,$A35,'Source Data'!$AR:$AR,"*"&amp;'Federal Funding Cuts by City'!F$3&amp;"*")</f>
        <v>0</v>
      </c>
      <c r="G35">
        <f>COUNTIFS('Source Data'!$A:$A,$A35,'Source Data'!$AR:$AR,"*"&amp;'Federal Funding Cuts by City'!G$3&amp;"*")</f>
        <v>0</v>
      </c>
      <c r="H35">
        <f t="shared" si="1"/>
        <v>0</v>
      </c>
      <c r="I35">
        <f>COUNTIFS('Source Data'!$A:$A,$A35,'Source Data'!$AR:$AR,"*"&amp;'Federal Funding Cuts by City'!I$3&amp;"*")</f>
        <v>0</v>
      </c>
      <c r="J35">
        <f>COUNTIFS('Source Data'!$A:$A,$A35,'Source Data'!$AR:$AR,"*"&amp;'Federal Funding Cuts by City'!J$3&amp;"*")</f>
        <v>1</v>
      </c>
      <c r="L35">
        <f t="shared" si="8"/>
        <v>1</v>
      </c>
    </row>
    <row r="36" spans="1:12" x14ac:dyDescent="0.35">
      <c r="A36" s="11" t="s">
        <v>1595</v>
      </c>
      <c r="B36">
        <f>COUNTIFS('Source Data'!$A:$A,$A36,'Source Data'!$AR:$AR,"*"&amp;'Federal Funding Cuts by City'!B$3&amp;"*")</f>
        <v>0</v>
      </c>
      <c r="C36">
        <f>COUNTIFS('Source Data'!$A:$A,$A36,'Source Data'!$AR:$AR,"*"&amp;'Federal Funding Cuts by City'!C$3&amp;"*")</f>
        <v>0</v>
      </c>
      <c r="D36">
        <f>COUNTIFS('Source Data'!$A:$A,$A36,'Source Data'!$AR:$AR,"*"&amp;'Federal Funding Cuts by City'!D$3&amp;"*")</f>
        <v>0</v>
      </c>
      <c r="E36">
        <f>COUNTIFS('Source Data'!$A:$A,$A36,'Source Data'!$AR:$AR,"*"&amp;'Federal Funding Cuts by City'!E$3&amp;"*")</f>
        <v>0</v>
      </c>
      <c r="F36">
        <f>COUNTIFS('Source Data'!$A:$A,$A36,'Source Data'!$AR:$AR,"*"&amp;'Federal Funding Cuts by City'!F$3&amp;"*")</f>
        <v>0</v>
      </c>
      <c r="G36">
        <f>COUNTIFS('Source Data'!$A:$A,$A36,'Source Data'!$AR:$AR,"*"&amp;'Federal Funding Cuts by City'!G$3&amp;"*")</f>
        <v>0</v>
      </c>
      <c r="H36">
        <f t="shared" si="1"/>
        <v>0</v>
      </c>
      <c r="I36">
        <f>COUNTIFS('Source Data'!$A:$A,$A36,'Source Data'!$AR:$AR,"*"&amp;'Federal Funding Cuts by City'!I$3&amp;"*")</f>
        <v>1</v>
      </c>
      <c r="J36">
        <f>COUNTIFS('Source Data'!$A:$A,$A36,'Source Data'!$AR:$AR,"*"&amp;'Federal Funding Cuts by City'!J$3&amp;"*")</f>
        <v>0</v>
      </c>
      <c r="K36">
        <f>IF(SUM(B36:G36)&gt;0,0,1)</f>
        <v>1</v>
      </c>
    </row>
    <row r="37" spans="1:12" x14ac:dyDescent="0.35">
      <c r="A37" s="11" t="s">
        <v>1264</v>
      </c>
      <c r="B37">
        <f>COUNTIFS('Source Data'!$A:$A,$A37,'Source Data'!$AR:$AR,"*"&amp;'Federal Funding Cuts by City'!B$3&amp;"*")</f>
        <v>0</v>
      </c>
      <c r="C37">
        <f>COUNTIFS('Source Data'!$A:$A,$A37,'Source Data'!$AR:$AR,"*"&amp;'Federal Funding Cuts by City'!C$3&amp;"*")</f>
        <v>0</v>
      </c>
      <c r="D37">
        <f>COUNTIFS('Source Data'!$A:$A,$A37,'Source Data'!$AR:$AR,"*"&amp;'Federal Funding Cuts by City'!D$3&amp;"*")</f>
        <v>0</v>
      </c>
      <c r="E37">
        <f>COUNTIFS('Source Data'!$A:$A,$A37,'Source Data'!$AR:$AR,"*"&amp;'Federal Funding Cuts by City'!E$3&amp;"*")</f>
        <v>0</v>
      </c>
      <c r="F37">
        <f>COUNTIFS('Source Data'!$A:$A,$A37,'Source Data'!$AR:$AR,"*"&amp;'Federal Funding Cuts by City'!F$3&amp;"*")</f>
        <v>0</v>
      </c>
      <c r="G37">
        <f>COUNTIFS('Source Data'!$A:$A,$A37,'Source Data'!$AR:$AR,"*"&amp;'Federal Funding Cuts by City'!G$3&amp;"*")</f>
        <v>0</v>
      </c>
      <c r="H37">
        <f t="shared" si="1"/>
        <v>0</v>
      </c>
      <c r="I37">
        <f>COUNTIFS('Source Data'!$A:$A,$A37,'Source Data'!$AR:$AR,"*"&amp;'Federal Funding Cuts by City'!I$3&amp;"*")</f>
        <v>0</v>
      </c>
      <c r="J37">
        <f>COUNTIFS('Source Data'!$A:$A,$A37,'Source Data'!$AR:$AR,"*"&amp;'Federal Funding Cuts by City'!J$3&amp;"*")</f>
        <v>1</v>
      </c>
      <c r="L37">
        <f t="shared" ref="L37:L38" si="9">IF(SUM(B37:I37)&gt;0,0,1)</f>
        <v>1</v>
      </c>
    </row>
    <row r="38" spans="1:12" x14ac:dyDescent="0.35">
      <c r="A38" s="11" t="s">
        <v>639</v>
      </c>
      <c r="B38">
        <f>COUNTIFS('Source Data'!$A:$A,$A38,'Source Data'!$AR:$AR,"*"&amp;'Federal Funding Cuts by City'!B$3&amp;"*")</f>
        <v>0</v>
      </c>
      <c r="C38">
        <f>COUNTIFS('Source Data'!$A:$A,$A38,'Source Data'!$AR:$AR,"*"&amp;'Federal Funding Cuts by City'!C$3&amp;"*")</f>
        <v>0</v>
      </c>
      <c r="D38">
        <f>COUNTIFS('Source Data'!$A:$A,$A38,'Source Data'!$AR:$AR,"*"&amp;'Federal Funding Cuts by City'!D$3&amp;"*")</f>
        <v>0</v>
      </c>
      <c r="E38">
        <f>COUNTIFS('Source Data'!$A:$A,$A38,'Source Data'!$AR:$AR,"*"&amp;'Federal Funding Cuts by City'!E$3&amp;"*")</f>
        <v>0</v>
      </c>
      <c r="F38">
        <f>COUNTIFS('Source Data'!$A:$A,$A38,'Source Data'!$AR:$AR,"*"&amp;'Federal Funding Cuts by City'!F$3&amp;"*")</f>
        <v>0</v>
      </c>
      <c r="G38">
        <f>COUNTIFS('Source Data'!$A:$A,$A38,'Source Data'!$AR:$AR,"*"&amp;'Federal Funding Cuts by City'!G$3&amp;"*")</f>
        <v>0</v>
      </c>
      <c r="H38">
        <f t="shared" si="1"/>
        <v>0</v>
      </c>
      <c r="I38">
        <f>COUNTIFS('Source Data'!$A:$A,$A38,'Source Data'!$AR:$AR,"*"&amp;'Federal Funding Cuts by City'!I$3&amp;"*")</f>
        <v>0</v>
      </c>
      <c r="J38">
        <f>COUNTIFS('Source Data'!$A:$A,$A38,'Source Data'!$AR:$AR,"*"&amp;'Federal Funding Cuts by City'!J$3&amp;"*")</f>
        <v>1</v>
      </c>
      <c r="L38">
        <f t="shared" si="9"/>
        <v>1</v>
      </c>
    </row>
    <row r="39" spans="1:12" x14ac:dyDescent="0.35">
      <c r="A39" s="11" t="s">
        <v>677</v>
      </c>
      <c r="B39">
        <f>COUNTIFS('Source Data'!$A:$A,$A39,'Source Data'!$AR:$AR,"*"&amp;'Federal Funding Cuts by City'!B$3&amp;"*")</f>
        <v>1</v>
      </c>
      <c r="C39">
        <f>COUNTIFS('Source Data'!$A:$A,$A39,'Source Data'!$AR:$AR,"*"&amp;'Federal Funding Cuts by City'!C$3&amp;"*")</f>
        <v>0</v>
      </c>
      <c r="D39">
        <f>COUNTIFS('Source Data'!$A:$A,$A39,'Source Data'!$AR:$AR,"*"&amp;'Federal Funding Cuts by City'!D$3&amp;"*")</f>
        <v>1</v>
      </c>
      <c r="E39">
        <f>COUNTIFS('Source Data'!$A:$A,$A39,'Source Data'!$AR:$AR,"*"&amp;'Federal Funding Cuts by City'!E$3&amp;"*")</f>
        <v>0</v>
      </c>
      <c r="F39">
        <f>COUNTIFS('Source Data'!$A:$A,$A39,'Source Data'!$AR:$AR,"*"&amp;'Federal Funding Cuts by City'!F$3&amp;"*")</f>
        <v>0</v>
      </c>
      <c r="G39">
        <f>COUNTIFS('Source Data'!$A:$A,$A39,'Source Data'!$AR:$AR,"*"&amp;'Federal Funding Cuts by City'!G$3&amp;"*")</f>
        <v>0</v>
      </c>
      <c r="H39">
        <f t="shared" si="1"/>
        <v>2</v>
      </c>
      <c r="I39">
        <f>COUNTIFS('Source Data'!$A:$A,$A39,'Source Data'!$AR:$AR,"*"&amp;'Federal Funding Cuts by City'!I$3&amp;"*")</f>
        <v>0</v>
      </c>
      <c r="J39">
        <f>COUNTIFS('Source Data'!$A:$A,$A39,'Source Data'!$AR:$AR,"*"&amp;'Federal Funding Cuts by City'!J$3&amp;"*")</f>
        <v>0</v>
      </c>
    </row>
    <row r="40" spans="1:12" x14ac:dyDescent="0.35">
      <c r="A40" s="11" t="s">
        <v>405</v>
      </c>
      <c r="B40">
        <f>COUNTIFS('Source Data'!$A:$A,$A40,'Source Data'!$AR:$AR,"*"&amp;'Federal Funding Cuts by City'!B$3&amp;"*")</f>
        <v>0</v>
      </c>
      <c r="C40">
        <f>COUNTIFS('Source Data'!$A:$A,$A40,'Source Data'!$AR:$AR,"*"&amp;'Federal Funding Cuts by City'!C$3&amp;"*")</f>
        <v>0</v>
      </c>
      <c r="D40">
        <f>COUNTIFS('Source Data'!$A:$A,$A40,'Source Data'!$AR:$AR,"*"&amp;'Federal Funding Cuts by City'!D$3&amp;"*")</f>
        <v>0</v>
      </c>
      <c r="E40">
        <f>COUNTIFS('Source Data'!$A:$A,$A40,'Source Data'!$AR:$AR,"*"&amp;'Federal Funding Cuts by City'!E$3&amp;"*")</f>
        <v>0</v>
      </c>
      <c r="F40">
        <f>COUNTIFS('Source Data'!$A:$A,$A40,'Source Data'!$AR:$AR,"*"&amp;'Federal Funding Cuts by City'!F$3&amp;"*")</f>
        <v>0</v>
      </c>
      <c r="G40">
        <f>COUNTIFS('Source Data'!$A:$A,$A40,'Source Data'!$AR:$AR,"*"&amp;'Federal Funding Cuts by City'!G$3&amp;"*")</f>
        <v>0</v>
      </c>
      <c r="H40">
        <f t="shared" si="1"/>
        <v>0</v>
      </c>
      <c r="I40">
        <f>COUNTIFS('Source Data'!$A:$A,$A40,'Source Data'!$AR:$AR,"*"&amp;'Federal Funding Cuts by City'!I$3&amp;"*")</f>
        <v>1</v>
      </c>
      <c r="J40">
        <f>COUNTIFS('Source Data'!$A:$A,$A40,'Source Data'!$AR:$AR,"*"&amp;'Federal Funding Cuts by City'!J$3&amp;"*")</f>
        <v>1</v>
      </c>
      <c r="K40">
        <f t="shared" ref="K40:K41" si="10">IF(SUM(B40:G40)&gt;0,0,1)</f>
        <v>1</v>
      </c>
      <c r="L40">
        <f>IF(SUM(B40:I40)&gt;0,0,1)</f>
        <v>0</v>
      </c>
    </row>
    <row r="41" spans="1:12" x14ac:dyDescent="0.35">
      <c r="A41" s="11" t="s">
        <v>644</v>
      </c>
      <c r="B41">
        <f>COUNTIFS('Source Data'!$A:$A,$A41,'Source Data'!$AR:$AR,"*"&amp;'Federal Funding Cuts by City'!B$3&amp;"*")</f>
        <v>0</v>
      </c>
      <c r="C41">
        <f>COUNTIFS('Source Data'!$A:$A,$A41,'Source Data'!$AR:$AR,"*"&amp;'Federal Funding Cuts by City'!C$3&amp;"*")</f>
        <v>0</v>
      </c>
      <c r="D41">
        <f>COUNTIFS('Source Data'!$A:$A,$A41,'Source Data'!$AR:$AR,"*"&amp;'Federal Funding Cuts by City'!D$3&amp;"*")</f>
        <v>0</v>
      </c>
      <c r="E41">
        <f>COUNTIFS('Source Data'!$A:$A,$A41,'Source Data'!$AR:$AR,"*"&amp;'Federal Funding Cuts by City'!E$3&amp;"*")</f>
        <v>0</v>
      </c>
      <c r="F41">
        <f>COUNTIFS('Source Data'!$A:$A,$A41,'Source Data'!$AR:$AR,"*"&amp;'Federal Funding Cuts by City'!F$3&amp;"*")</f>
        <v>0</v>
      </c>
      <c r="G41">
        <f>COUNTIFS('Source Data'!$A:$A,$A41,'Source Data'!$AR:$AR,"*"&amp;'Federal Funding Cuts by City'!G$3&amp;"*")</f>
        <v>0</v>
      </c>
      <c r="H41">
        <f t="shared" si="1"/>
        <v>0</v>
      </c>
      <c r="I41">
        <f>COUNTIFS('Source Data'!$A:$A,$A41,'Source Data'!$AR:$AR,"*"&amp;'Federal Funding Cuts by City'!I$3&amp;"*")</f>
        <v>1</v>
      </c>
      <c r="J41">
        <f>COUNTIFS('Source Data'!$A:$A,$A41,'Source Data'!$AR:$AR,"*"&amp;'Federal Funding Cuts by City'!J$3&amp;"*")</f>
        <v>0</v>
      </c>
      <c r="K41">
        <f t="shared" si="10"/>
        <v>1</v>
      </c>
    </row>
    <row r="42" spans="1:12" x14ac:dyDescent="0.35">
      <c r="A42" s="11" t="s">
        <v>1232</v>
      </c>
      <c r="B42">
        <f>COUNTIFS('Source Data'!$A:$A,$A42,'Source Data'!$AR:$AR,"*"&amp;'Federal Funding Cuts by City'!B$3&amp;"*")</f>
        <v>1</v>
      </c>
      <c r="C42">
        <f>COUNTIFS('Source Data'!$A:$A,$A42,'Source Data'!$AR:$AR,"*"&amp;'Federal Funding Cuts by City'!C$3&amp;"*")</f>
        <v>0</v>
      </c>
      <c r="D42">
        <f>COUNTIFS('Source Data'!$A:$A,$A42,'Source Data'!$AR:$AR,"*"&amp;'Federal Funding Cuts by City'!D$3&amp;"*")</f>
        <v>0</v>
      </c>
      <c r="E42">
        <f>COUNTIFS('Source Data'!$A:$A,$A42,'Source Data'!$AR:$AR,"*"&amp;'Federal Funding Cuts by City'!E$3&amp;"*")</f>
        <v>0</v>
      </c>
      <c r="F42">
        <f>COUNTIFS('Source Data'!$A:$A,$A42,'Source Data'!$AR:$AR,"*"&amp;'Federal Funding Cuts by City'!F$3&amp;"*")</f>
        <v>0</v>
      </c>
      <c r="G42">
        <f>COUNTIFS('Source Data'!$A:$A,$A42,'Source Data'!$AR:$AR,"*"&amp;'Federal Funding Cuts by City'!G$3&amp;"*")</f>
        <v>0</v>
      </c>
      <c r="H42">
        <f t="shared" si="1"/>
        <v>1</v>
      </c>
      <c r="I42">
        <f>COUNTIFS('Source Data'!$A:$A,$A42,'Source Data'!$AR:$AR,"*"&amp;'Federal Funding Cuts by City'!I$3&amp;"*")</f>
        <v>0</v>
      </c>
      <c r="J42">
        <f>COUNTIFS('Source Data'!$A:$A,$A42,'Source Data'!$AR:$AR,"*"&amp;'Federal Funding Cuts by City'!J$3&amp;"*")</f>
        <v>0</v>
      </c>
    </row>
    <row r="43" spans="1:12" x14ac:dyDescent="0.35">
      <c r="A43" s="11" t="s">
        <v>1139</v>
      </c>
      <c r="B43">
        <f>COUNTIFS('Source Data'!$A:$A,$A43,'Source Data'!$AR:$AR,"*"&amp;'Federal Funding Cuts by City'!B$3&amp;"*")</f>
        <v>1</v>
      </c>
      <c r="C43">
        <f>COUNTIFS('Source Data'!$A:$A,$A43,'Source Data'!$AR:$AR,"*"&amp;'Federal Funding Cuts by City'!C$3&amp;"*")</f>
        <v>0</v>
      </c>
      <c r="D43">
        <f>COUNTIFS('Source Data'!$A:$A,$A43,'Source Data'!$AR:$AR,"*"&amp;'Federal Funding Cuts by City'!D$3&amp;"*")</f>
        <v>0</v>
      </c>
      <c r="E43">
        <f>COUNTIFS('Source Data'!$A:$A,$A43,'Source Data'!$AR:$AR,"*"&amp;'Federal Funding Cuts by City'!E$3&amp;"*")</f>
        <v>0</v>
      </c>
      <c r="F43">
        <f>COUNTIFS('Source Data'!$A:$A,$A43,'Source Data'!$AR:$AR,"*"&amp;'Federal Funding Cuts by City'!F$3&amp;"*")</f>
        <v>0</v>
      </c>
      <c r="G43">
        <f>COUNTIFS('Source Data'!$A:$A,$A43,'Source Data'!$AR:$AR,"*"&amp;'Federal Funding Cuts by City'!G$3&amp;"*")</f>
        <v>1</v>
      </c>
      <c r="H43">
        <f t="shared" si="1"/>
        <v>2</v>
      </c>
      <c r="I43">
        <f>COUNTIFS('Source Data'!$A:$A,$A43,'Source Data'!$AR:$AR,"*"&amp;'Federal Funding Cuts by City'!I$3&amp;"*")</f>
        <v>0</v>
      </c>
      <c r="J43">
        <f>COUNTIFS('Source Data'!$A:$A,$A43,'Source Data'!$AR:$AR,"*"&amp;'Federal Funding Cuts by City'!J$3&amp;"*")</f>
        <v>0</v>
      </c>
    </row>
    <row r="44" spans="1:12" x14ac:dyDescent="0.35">
      <c r="A44" s="11" t="s">
        <v>184</v>
      </c>
      <c r="B44">
        <f>COUNTIFS('Source Data'!$A:$A,$A44,'Source Data'!$AR:$AR,"*"&amp;'Federal Funding Cuts by City'!B$3&amp;"*")</f>
        <v>1</v>
      </c>
      <c r="C44">
        <f>COUNTIFS('Source Data'!$A:$A,$A44,'Source Data'!$AR:$AR,"*"&amp;'Federal Funding Cuts by City'!C$3&amp;"*")</f>
        <v>0</v>
      </c>
      <c r="D44">
        <f>COUNTIFS('Source Data'!$A:$A,$A44,'Source Data'!$AR:$AR,"*"&amp;'Federal Funding Cuts by City'!D$3&amp;"*")</f>
        <v>0</v>
      </c>
      <c r="E44">
        <f>COUNTIFS('Source Data'!$A:$A,$A44,'Source Data'!$AR:$AR,"*"&amp;'Federal Funding Cuts by City'!E$3&amp;"*")</f>
        <v>0</v>
      </c>
      <c r="F44">
        <f>COUNTIFS('Source Data'!$A:$A,$A44,'Source Data'!$AR:$AR,"*"&amp;'Federal Funding Cuts by City'!F$3&amp;"*")</f>
        <v>0</v>
      </c>
      <c r="G44">
        <f>COUNTIFS('Source Data'!$A:$A,$A44,'Source Data'!$AR:$AR,"*"&amp;'Federal Funding Cuts by City'!G$3&amp;"*")</f>
        <v>1</v>
      </c>
      <c r="H44">
        <f t="shared" si="1"/>
        <v>2</v>
      </c>
      <c r="I44">
        <f>COUNTIFS('Source Data'!$A:$A,$A44,'Source Data'!$AR:$AR,"*"&amp;'Federal Funding Cuts by City'!I$3&amp;"*")</f>
        <v>0</v>
      </c>
      <c r="J44">
        <f>COUNTIFS('Source Data'!$A:$A,$A44,'Source Data'!$AR:$AR,"*"&amp;'Federal Funding Cuts by City'!J$3&amp;"*")</f>
        <v>0</v>
      </c>
    </row>
    <row r="45" spans="1:12" x14ac:dyDescent="0.35">
      <c r="A45" s="11" t="s">
        <v>449</v>
      </c>
      <c r="B45">
        <f>COUNTIFS('Source Data'!$A:$A,$A45,'Source Data'!$AR:$AR,"*"&amp;'Federal Funding Cuts by City'!B$3&amp;"*")</f>
        <v>1</v>
      </c>
      <c r="C45">
        <f>COUNTIFS('Source Data'!$A:$A,$A45,'Source Data'!$AR:$AR,"*"&amp;'Federal Funding Cuts by City'!C$3&amp;"*")</f>
        <v>0</v>
      </c>
      <c r="D45">
        <f>COUNTIFS('Source Data'!$A:$A,$A45,'Source Data'!$AR:$AR,"*"&amp;'Federal Funding Cuts by City'!D$3&amp;"*")</f>
        <v>0</v>
      </c>
      <c r="E45">
        <f>COUNTIFS('Source Data'!$A:$A,$A45,'Source Data'!$AR:$AR,"*"&amp;'Federal Funding Cuts by City'!E$3&amp;"*")</f>
        <v>0</v>
      </c>
      <c r="F45">
        <f>COUNTIFS('Source Data'!$A:$A,$A45,'Source Data'!$AR:$AR,"*"&amp;'Federal Funding Cuts by City'!F$3&amp;"*")</f>
        <v>0</v>
      </c>
      <c r="G45">
        <f>COUNTIFS('Source Data'!$A:$A,$A45,'Source Data'!$AR:$AR,"*"&amp;'Federal Funding Cuts by City'!G$3&amp;"*")</f>
        <v>0</v>
      </c>
      <c r="H45">
        <f t="shared" si="1"/>
        <v>1</v>
      </c>
      <c r="I45">
        <f>COUNTIFS('Source Data'!$A:$A,$A45,'Source Data'!$AR:$AR,"*"&amp;'Federal Funding Cuts by City'!I$3&amp;"*")</f>
        <v>1</v>
      </c>
      <c r="J45">
        <f>COUNTIFS('Source Data'!$A:$A,$A45,'Source Data'!$AR:$AR,"*"&amp;'Federal Funding Cuts by City'!J$3&amp;"*")</f>
        <v>1</v>
      </c>
      <c r="K45">
        <f t="shared" ref="K45:K46" si="11">IF(SUM(B45:G45)&gt;0,0,1)</f>
        <v>0</v>
      </c>
      <c r="L45">
        <f>IF(SUM(B45:I45)&gt;0,0,1)</f>
        <v>0</v>
      </c>
    </row>
    <row r="46" spans="1:12" x14ac:dyDescent="0.35">
      <c r="A46" s="11" t="s">
        <v>382</v>
      </c>
      <c r="B46">
        <f>COUNTIFS('Source Data'!$A:$A,$A46,'Source Data'!$AR:$AR,"*"&amp;'Federal Funding Cuts by City'!B$3&amp;"*")</f>
        <v>0</v>
      </c>
      <c r="C46">
        <f>COUNTIFS('Source Data'!$A:$A,$A46,'Source Data'!$AR:$AR,"*"&amp;'Federal Funding Cuts by City'!C$3&amp;"*")</f>
        <v>0</v>
      </c>
      <c r="D46">
        <f>COUNTIFS('Source Data'!$A:$A,$A46,'Source Data'!$AR:$AR,"*"&amp;'Federal Funding Cuts by City'!D$3&amp;"*")</f>
        <v>0</v>
      </c>
      <c r="E46">
        <f>COUNTIFS('Source Data'!$A:$A,$A46,'Source Data'!$AR:$AR,"*"&amp;'Federal Funding Cuts by City'!E$3&amp;"*")</f>
        <v>0</v>
      </c>
      <c r="F46">
        <f>COUNTIFS('Source Data'!$A:$A,$A46,'Source Data'!$AR:$AR,"*"&amp;'Federal Funding Cuts by City'!F$3&amp;"*")</f>
        <v>0</v>
      </c>
      <c r="G46">
        <f>COUNTIFS('Source Data'!$A:$A,$A46,'Source Data'!$AR:$AR,"*"&amp;'Federal Funding Cuts by City'!G$3&amp;"*")</f>
        <v>0</v>
      </c>
      <c r="H46">
        <f t="shared" si="1"/>
        <v>0</v>
      </c>
      <c r="I46">
        <f>COUNTIFS('Source Data'!$A:$A,$A46,'Source Data'!$AR:$AR,"*"&amp;'Federal Funding Cuts by City'!I$3&amp;"*")</f>
        <v>1</v>
      </c>
      <c r="J46">
        <f>COUNTIFS('Source Data'!$A:$A,$A46,'Source Data'!$AR:$AR,"*"&amp;'Federal Funding Cuts by City'!J$3&amp;"*")</f>
        <v>0</v>
      </c>
      <c r="K46">
        <f t="shared" si="11"/>
        <v>1</v>
      </c>
    </row>
    <row r="47" spans="1:12" x14ac:dyDescent="0.35">
      <c r="A47" s="11" t="s">
        <v>885</v>
      </c>
      <c r="B47">
        <f>COUNTIFS('Source Data'!$A:$A,$A47,'Source Data'!$AR:$AR,"*"&amp;'Federal Funding Cuts by City'!B$3&amp;"*")</f>
        <v>0</v>
      </c>
      <c r="C47">
        <f>COUNTIFS('Source Data'!$A:$A,$A47,'Source Data'!$AR:$AR,"*"&amp;'Federal Funding Cuts by City'!C$3&amp;"*")</f>
        <v>0</v>
      </c>
      <c r="D47">
        <f>COUNTIFS('Source Data'!$A:$A,$A47,'Source Data'!$AR:$AR,"*"&amp;'Federal Funding Cuts by City'!D$3&amp;"*")</f>
        <v>0</v>
      </c>
      <c r="E47">
        <f>COUNTIFS('Source Data'!$A:$A,$A47,'Source Data'!$AR:$AR,"*"&amp;'Federal Funding Cuts by City'!E$3&amp;"*")</f>
        <v>0</v>
      </c>
      <c r="F47">
        <f>COUNTIFS('Source Data'!$A:$A,$A47,'Source Data'!$AR:$AR,"*"&amp;'Federal Funding Cuts by City'!F$3&amp;"*")</f>
        <v>0</v>
      </c>
      <c r="G47">
        <f>COUNTIFS('Source Data'!$A:$A,$A47,'Source Data'!$AR:$AR,"*"&amp;'Federal Funding Cuts by City'!G$3&amp;"*")</f>
        <v>1</v>
      </c>
      <c r="H47">
        <f t="shared" si="1"/>
        <v>1</v>
      </c>
      <c r="I47">
        <f>COUNTIFS('Source Data'!$A:$A,$A47,'Source Data'!$AR:$AR,"*"&amp;'Federal Funding Cuts by City'!I$3&amp;"*")</f>
        <v>0</v>
      </c>
      <c r="J47">
        <f>COUNTIFS('Source Data'!$A:$A,$A47,'Source Data'!$AR:$AR,"*"&amp;'Federal Funding Cuts by City'!J$3&amp;"*")</f>
        <v>0</v>
      </c>
    </row>
    <row r="48" spans="1:12" x14ac:dyDescent="0.35">
      <c r="A48" s="11" t="s">
        <v>548</v>
      </c>
      <c r="B48">
        <f>COUNTIFS('Source Data'!$A:$A,$A48,'Source Data'!$AR:$AR,"*"&amp;'Federal Funding Cuts by City'!B$3&amp;"*")</f>
        <v>0</v>
      </c>
      <c r="C48">
        <f>COUNTIFS('Source Data'!$A:$A,$A48,'Source Data'!$AR:$AR,"*"&amp;'Federal Funding Cuts by City'!C$3&amp;"*")</f>
        <v>0</v>
      </c>
      <c r="D48">
        <f>COUNTIFS('Source Data'!$A:$A,$A48,'Source Data'!$AR:$AR,"*"&amp;'Federal Funding Cuts by City'!D$3&amp;"*")</f>
        <v>0</v>
      </c>
      <c r="E48">
        <f>COUNTIFS('Source Data'!$A:$A,$A48,'Source Data'!$AR:$AR,"*"&amp;'Federal Funding Cuts by City'!E$3&amp;"*")</f>
        <v>0</v>
      </c>
      <c r="F48">
        <f>COUNTIFS('Source Data'!$A:$A,$A48,'Source Data'!$AR:$AR,"*"&amp;'Federal Funding Cuts by City'!F$3&amp;"*")</f>
        <v>0</v>
      </c>
      <c r="G48">
        <f>COUNTIFS('Source Data'!$A:$A,$A48,'Source Data'!$AR:$AR,"*"&amp;'Federal Funding Cuts by City'!G$3&amp;"*")</f>
        <v>0</v>
      </c>
      <c r="H48">
        <f t="shared" si="1"/>
        <v>0</v>
      </c>
      <c r="I48">
        <f>COUNTIFS('Source Data'!$A:$A,$A48,'Source Data'!$AR:$AR,"*"&amp;'Federal Funding Cuts by City'!I$3&amp;"*")</f>
        <v>1</v>
      </c>
      <c r="J48">
        <f>COUNTIFS('Source Data'!$A:$A,$A48,'Source Data'!$AR:$AR,"*"&amp;'Federal Funding Cuts by City'!J$3&amp;"*")</f>
        <v>1</v>
      </c>
      <c r="K48">
        <f>IF(SUM(B48:G48)&gt;0,0,1)</f>
        <v>1</v>
      </c>
      <c r="L48">
        <f t="shared" ref="L48:L49" si="12">IF(SUM(B48:I48)&gt;0,0,1)</f>
        <v>0</v>
      </c>
    </row>
    <row r="49" spans="1:12" x14ac:dyDescent="0.35">
      <c r="A49" s="11" t="s">
        <v>1258</v>
      </c>
      <c r="B49">
        <f>COUNTIFS('Source Data'!$A:$A,$A49,'Source Data'!$AR:$AR,"*"&amp;'Federal Funding Cuts by City'!B$3&amp;"*")</f>
        <v>2</v>
      </c>
      <c r="C49">
        <f>COUNTIFS('Source Data'!$A:$A,$A49,'Source Data'!$AR:$AR,"*"&amp;'Federal Funding Cuts by City'!C$3&amp;"*")</f>
        <v>0</v>
      </c>
      <c r="D49">
        <f>COUNTIFS('Source Data'!$A:$A,$A49,'Source Data'!$AR:$AR,"*"&amp;'Federal Funding Cuts by City'!D$3&amp;"*")</f>
        <v>1</v>
      </c>
      <c r="E49">
        <f>COUNTIFS('Source Data'!$A:$A,$A49,'Source Data'!$AR:$AR,"*"&amp;'Federal Funding Cuts by City'!E$3&amp;"*")</f>
        <v>1</v>
      </c>
      <c r="F49">
        <f>COUNTIFS('Source Data'!$A:$A,$A49,'Source Data'!$AR:$AR,"*"&amp;'Federal Funding Cuts by City'!F$3&amp;"*")</f>
        <v>2</v>
      </c>
      <c r="G49">
        <f>COUNTIFS('Source Data'!$A:$A,$A49,'Source Data'!$AR:$AR,"*"&amp;'Federal Funding Cuts by City'!G$3&amp;"*")</f>
        <v>0</v>
      </c>
      <c r="H49">
        <f t="shared" si="1"/>
        <v>6</v>
      </c>
      <c r="I49">
        <f>COUNTIFS('Source Data'!$A:$A,$A49,'Source Data'!$AR:$AR,"*"&amp;'Federal Funding Cuts by City'!I$3&amp;"*")</f>
        <v>0</v>
      </c>
      <c r="J49">
        <f>COUNTIFS('Source Data'!$A:$A,$A49,'Source Data'!$AR:$AR,"*"&amp;'Federal Funding Cuts by City'!J$3&amp;"*")</f>
        <v>1</v>
      </c>
      <c r="L49">
        <f t="shared" si="12"/>
        <v>0</v>
      </c>
    </row>
    <row r="50" spans="1:12" x14ac:dyDescent="0.35">
      <c r="A50" s="11" t="s">
        <v>495</v>
      </c>
      <c r="B50">
        <f>COUNTIFS('Source Data'!$A:$A,$A50,'Source Data'!$AR:$AR,"*"&amp;'Federal Funding Cuts by City'!B$3&amp;"*")</f>
        <v>0</v>
      </c>
      <c r="C50">
        <f>COUNTIFS('Source Data'!$A:$A,$A50,'Source Data'!$AR:$AR,"*"&amp;'Federal Funding Cuts by City'!C$3&amp;"*")</f>
        <v>0</v>
      </c>
      <c r="D50">
        <f>COUNTIFS('Source Data'!$A:$A,$A50,'Source Data'!$AR:$AR,"*"&amp;'Federal Funding Cuts by City'!D$3&amp;"*")</f>
        <v>1</v>
      </c>
      <c r="E50">
        <f>COUNTIFS('Source Data'!$A:$A,$A50,'Source Data'!$AR:$AR,"*"&amp;'Federal Funding Cuts by City'!E$3&amp;"*")</f>
        <v>0</v>
      </c>
      <c r="F50">
        <f>COUNTIFS('Source Data'!$A:$A,$A50,'Source Data'!$AR:$AR,"*"&amp;'Federal Funding Cuts by City'!F$3&amp;"*")</f>
        <v>0</v>
      </c>
      <c r="G50">
        <f>COUNTIFS('Source Data'!$A:$A,$A50,'Source Data'!$AR:$AR,"*"&amp;'Federal Funding Cuts by City'!G$3&amp;"*")</f>
        <v>1</v>
      </c>
      <c r="H50">
        <f t="shared" si="1"/>
        <v>2</v>
      </c>
      <c r="I50">
        <f>COUNTIFS('Source Data'!$A:$A,$A50,'Source Data'!$AR:$AR,"*"&amp;'Federal Funding Cuts by City'!I$3&amp;"*")</f>
        <v>0</v>
      </c>
      <c r="J50">
        <f>COUNTIFS('Source Data'!$A:$A,$A50,'Source Data'!$AR:$AR,"*"&amp;'Federal Funding Cuts by City'!J$3&amp;"*")</f>
        <v>0</v>
      </c>
    </row>
    <row r="51" spans="1:12" x14ac:dyDescent="0.35">
      <c r="A51" s="11" t="s">
        <v>164</v>
      </c>
      <c r="B51">
        <f>COUNTIFS('Source Data'!$A:$A,$A51,'Source Data'!$AR:$AR,"*"&amp;'Federal Funding Cuts by City'!B$3&amp;"*")</f>
        <v>4</v>
      </c>
      <c r="C51">
        <f>COUNTIFS('Source Data'!$A:$A,$A51,'Source Data'!$AR:$AR,"*"&amp;'Federal Funding Cuts by City'!C$3&amp;"*")</f>
        <v>2</v>
      </c>
      <c r="D51">
        <f>COUNTIFS('Source Data'!$A:$A,$A51,'Source Data'!$AR:$AR,"*"&amp;'Federal Funding Cuts by City'!D$3&amp;"*")</f>
        <v>2</v>
      </c>
      <c r="E51">
        <f>COUNTIFS('Source Data'!$A:$A,$A51,'Source Data'!$AR:$AR,"*"&amp;'Federal Funding Cuts by City'!E$3&amp;"*")</f>
        <v>0</v>
      </c>
      <c r="F51">
        <f>COUNTIFS('Source Data'!$A:$A,$A51,'Source Data'!$AR:$AR,"*"&amp;'Federal Funding Cuts by City'!F$3&amp;"*")</f>
        <v>3</v>
      </c>
      <c r="G51">
        <f>COUNTIFS('Source Data'!$A:$A,$A51,'Source Data'!$AR:$AR,"*"&amp;'Federal Funding Cuts by City'!G$3&amp;"*")</f>
        <v>0</v>
      </c>
      <c r="H51">
        <f t="shared" si="1"/>
        <v>11</v>
      </c>
      <c r="I51">
        <f>COUNTIFS('Source Data'!$A:$A,$A51,'Source Data'!$AR:$AR,"*"&amp;'Federal Funding Cuts by City'!I$3&amp;"*")</f>
        <v>0</v>
      </c>
      <c r="J51">
        <f>COUNTIFS('Source Data'!$A:$A,$A51,'Source Data'!$AR:$AR,"*"&amp;'Federal Funding Cuts by City'!J$3&amp;"*")</f>
        <v>9</v>
      </c>
      <c r="L51">
        <f t="shared" ref="L51:L52" si="13">IF(SUM(B51:I51)&gt;0,0,1)</f>
        <v>0</v>
      </c>
    </row>
    <row r="52" spans="1:12" x14ac:dyDescent="0.35">
      <c r="A52" s="11" t="s">
        <v>626</v>
      </c>
      <c r="B52">
        <f>COUNTIFS('Source Data'!$A:$A,$A52,'Source Data'!$AR:$AR,"*"&amp;'Federal Funding Cuts by City'!B$3&amp;"*")</f>
        <v>0</v>
      </c>
      <c r="C52">
        <f>COUNTIFS('Source Data'!$A:$A,$A52,'Source Data'!$AR:$AR,"*"&amp;'Federal Funding Cuts by City'!C$3&amp;"*")</f>
        <v>0</v>
      </c>
      <c r="D52">
        <f>COUNTIFS('Source Data'!$A:$A,$A52,'Source Data'!$AR:$AR,"*"&amp;'Federal Funding Cuts by City'!D$3&amp;"*")</f>
        <v>0</v>
      </c>
      <c r="E52">
        <f>COUNTIFS('Source Data'!$A:$A,$A52,'Source Data'!$AR:$AR,"*"&amp;'Federal Funding Cuts by City'!E$3&amp;"*")</f>
        <v>0</v>
      </c>
      <c r="F52">
        <f>COUNTIFS('Source Data'!$A:$A,$A52,'Source Data'!$AR:$AR,"*"&amp;'Federal Funding Cuts by City'!F$3&amp;"*")</f>
        <v>0</v>
      </c>
      <c r="G52">
        <f>COUNTIFS('Source Data'!$A:$A,$A52,'Source Data'!$AR:$AR,"*"&amp;'Federal Funding Cuts by City'!G$3&amp;"*")</f>
        <v>0</v>
      </c>
      <c r="H52">
        <f t="shared" si="1"/>
        <v>0</v>
      </c>
      <c r="I52">
        <f>COUNTIFS('Source Data'!$A:$A,$A52,'Source Data'!$AR:$AR,"*"&amp;'Federal Funding Cuts by City'!I$3&amp;"*")</f>
        <v>2</v>
      </c>
      <c r="J52">
        <f>COUNTIFS('Source Data'!$A:$A,$A52,'Source Data'!$AR:$AR,"*"&amp;'Federal Funding Cuts by City'!J$3&amp;"*")</f>
        <v>3</v>
      </c>
      <c r="K52">
        <f t="shared" ref="K52:K53" si="14">IF(SUM(B52:G52)&gt;0,0,1)</f>
        <v>1</v>
      </c>
      <c r="L52">
        <f t="shared" si="13"/>
        <v>0</v>
      </c>
    </row>
    <row r="53" spans="1:12" x14ac:dyDescent="0.35">
      <c r="A53" s="11" t="s">
        <v>421</v>
      </c>
      <c r="B53">
        <f>COUNTIFS('Source Data'!$A:$A,$A53,'Source Data'!$AR:$AR,"*"&amp;'Federal Funding Cuts by City'!B$3&amp;"*")</f>
        <v>1</v>
      </c>
      <c r="C53">
        <f>COUNTIFS('Source Data'!$A:$A,$A53,'Source Data'!$AR:$AR,"*"&amp;'Federal Funding Cuts by City'!C$3&amp;"*")</f>
        <v>0</v>
      </c>
      <c r="D53">
        <f>COUNTIFS('Source Data'!$A:$A,$A53,'Source Data'!$AR:$AR,"*"&amp;'Federal Funding Cuts by City'!D$3&amp;"*")</f>
        <v>0</v>
      </c>
      <c r="E53">
        <f>COUNTIFS('Source Data'!$A:$A,$A53,'Source Data'!$AR:$AR,"*"&amp;'Federal Funding Cuts by City'!E$3&amp;"*")</f>
        <v>1</v>
      </c>
      <c r="F53">
        <f>COUNTIFS('Source Data'!$A:$A,$A53,'Source Data'!$AR:$AR,"*"&amp;'Federal Funding Cuts by City'!F$3&amp;"*")</f>
        <v>0</v>
      </c>
      <c r="G53">
        <f>COUNTIFS('Source Data'!$A:$A,$A53,'Source Data'!$AR:$AR,"*"&amp;'Federal Funding Cuts by City'!G$3&amp;"*")</f>
        <v>0</v>
      </c>
      <c r="H53">
        <f t="shared" si="1"/>
        <v>2</v>
      </c>
      <c r="I53">
        <f>COUNTIFS('Source Data'!$A:$A,$A53,'Source Data'!$AR:$AR,"*"&amp;'Federal Funding Cuts by City'!I$3&amp;"*")</f>
        <v>1</v>
      </c>
      <c r="J53">
        <f>COUNTIFS('Source Data'!$A:$A,$A53,'Source Data'!$AR:$AR,"*"&amp;'Federal Funding Cuts by City'!J$3&amp;"*")</f>
        <v>0</v>
      </c>
      <c r="K53">
        <f t="shared" si="14"/>
        <v>0</v>
      </c>
    </row>
    <row r="54" spans="1:12" x14ac:dyDescent="0.35">
      <c r="A54" s="11" t="s">
        <v>1683</v>
      </c>
      <c r="B54">
        <f>COUNTIFS('Source Data'!$A:$A,$A54,'Source Data'!$AR:$AR,"*"&amp;'Federal Funding Cuts by City'!B$3&amp;"*")</f>
        <v>1</v>
      </c>
      <c r="C54">
        <f>COUNTIFS('Source Data'!$A:$A,$A54,'Source Data'!$AR:$AR,"*"&amp;'Federal Funding Cuts by City'!C$3&amp;"*")</f>
        <v>0</v>
      </c>
      <c r="D54">
        <f>COUNTIFS('Source Data'!$A:$A,$A54,'Source Data'!$AR:$AR,"*"&amp;'Federal Funding Cuts by City'!D$3&amp;"*")</f>
        <v>0</v>
      </c>
      <c r="E54">
        <f>COUNTIFS('Source Data'!$A:$A,$A54,'Source Data'!$AR:$AR,"*"&amp;'Federal Funding Cuts by City'!E$3&amp;"*")</f>
        <v>1</v>
      </c>
      <c r="F54">
        <f>COUNTIFS('Source Data'!$A:$A,$A54,'Source Data'!$AR:$AR,"*"&amp;'Federal Funding Cuts by City'!F$3&amp;"*")</f>
        <v>1</v>
      </c>
      <c r="G54">
        <f>COUNTIFS('Source Data'!$A:$A,$A54,'Source Data'!$AR:$AR,"*"&amp;'Federal Funding Cuts by City'!G$3&amp;"*")</f>
        <v>0</v>
      </c>
      <c r="H54">
        <f t="shared" si="1"/>
        <v>3</v>
      </c>
      <c r="I54">
        <f>COUNTIFS('Source Data'!$A:$A,$A54,'Source Data'!$AR:$AR,"*"&amp;'Federal Funding Cuts by City'!I$3&amp;"*")</f>
        <v>0</v>
      </c>
      <c r="J54">
        <f>COUNTIFS('Source Data'!$A:$A,$A54,'Source Data'!$AR:$AR,"*"&amp;'Federal Funding Cuts by City'!J$3&amp;"*")</f>
        <v>0</v>
      </c>
    </row>
    <row r="55" spans="1:12" x14ac:dyDescent="0.35">
      <c r="A55" s="11" t="s">
        <v>766</v>
      </c>
      <c r="B55">
        <f>COUNTIFS('Source Data'!$A:$A,$A55,'Source Data'!$AR:$AR,"*"&amp;'Federal Funding Cuts by City'!B$3&amp;"*")</f>
        <v>0</v>
      </c>
      <c r="C55">
        <f>COUNTIFS('Source Data'!$A:$A,$A55,'Source Data'!$AR:$AR,"*"&amp;'Federal Funding Cuts by City'!C$3&amp;"*")</f>
        <v>0</v>
      </c>
      <c r="D55">
        <f>COUNTIFS('Source Data'!$A:$A,$A55,'Source Data'!$AR:$AR,"*"&amp;'Federal Funding Cuts by City'!D$3&amp;"*")</f>
        <v>0</v>
      </c>
      <c r="E55">
        <f>COUNTIFS('Source Data'!$A:$A,$A55,'Source Data'!$AR:$AR,"*"&amp;'Federal Funding Cuts by City'!E$3&amp;"*")</f>
        <v>0</v>
      </c>
      <c r="F55">
        <f>COUNTIFS('Source Data'!$A:$A,$A55,'Source Data'!$AR:$AR,"*"&amp;'Federal Funding Cuts by City'!F$3&amp;"*")</f>
        <v>1</v>
      </c>
      <c r="G55">
        <f>COUNTIFS('Source Data'!$A:$A,$A55,'Source Data'!$AR:$AR,"*"&amp;'Federal Funding Cuts by City'!G$3&amp;"*")</f>
        <v>2</v>
      </c>
      <c r="H55">
        <f t="shared" si="1"/>
        <v>3</v>
      </c>
      <c r="I55">
        <f>COUNTIFS('Source Data'!$A:$A,$A55,'Source Data'!$AR:$AR,"*"&amp;'Federal Funding Cuts by City'!I$3&amp;"*")</f>
        <v>0</v>
      </c>
      <c r="J55">
        <f>COUNTIFS('Source Data'!$A:$A,$A55,'Source Data'!$AR:$AR,"*"&amp;'Federal Funding Cuts by City'!J$3&amp;"*")</f>
        <v>0</v>
      </c>
    </row>
    <row r="56" spans="1:12" x14ac:dyDescent="0.35">
      <c r="A56" s="11" t="s">
        <v>851</v>
      </c>
      <c r="B56">
        <f>COUNTIFS('Source Data'!$A:$A,$A56,'Source Data'!$AR:$AR,"*"&amp;'Federal Funding Cuts by City'!B$3&amp;"*")</f>
        <v>0</v>
      </c>
      <c r="C56">
        <f>COUNTIFS('Source Data'!$A:$A,$A56,'Source Data'!$AR:$AR,"*"&amp;'Federal Funding Cuts by City'!C$3&amp;"*")</f>
        <v>0</v>
      </c>
      <c r="D56">
        <f>COUNTIFS('Source Data'!$A:$A,$A56,'Source Data'!$AR:$AR,"*"&amp;'Federal Funding Cuts by City'!D$3&amp;"*")</f>
        <v>0</v>
      </c>
      <c r="E56">
        <f>COUNTIFS('Source Data'!$A:$A,$A56,'Source Data'!$AR:$AR,"*"&amp;'Federal Funding Cuts by City'!E$3&amp;"*")</f>
        <v>0</v>
      </c>
      <c r="F56">
        <f>COUNTIFS('Source Data'!$A:$A,$A56,'Source Data'!$AR:$AR,"*"&amp;'Federal Funding Cuts by City'!F$3&amp;"*")</f>
        <v>0</v>
      </c>
      <c r="G56">
        <f>COUNTIFS('Source Data'!$A:$A,$A56,'Source Data'!$AR:$AR,"*"&amp;'Federal Funding Cuts by City'!G$3&amp;"*")</f>
        <v>0</v>
      </c>
      <c r="H56">
        <f t="shared" si="1"/>
        <v>0</v>
      </c>
      <c r="I56">
        <f>COUNTIFS('Source Data'!$A:$A,$A56,'Source Data'!$AR:$AR,"*"&amp;'Federal Funding Cuts by City'!I$3&amp;"*")</f>
        <v>1</v>
      </c>
      <c r="J56">
        <f>COUNTIFS('Source Data'!$A:$A,$A56,'Source Data'!$AR:$AR,"*"&amp;'Federal Funding Cuts by City'!J$3&amp;"*")</f>
        <v>0</v>
      </c>
      <c r="K56">
        <f>IF(SUM(B56:G56)&gt;0,0,1)</f>
        <v>1</v>
      </c>
    </row>
    <row r="57" spans="1:12" x14ac:dyDescent="0.35">
      <c r="A57" s="11" t="s">
        <v>300</v>
      </c>
      <c r="B57">
        <f>COUNTIFS('Source Data'!$A:$A,$A57,'Source Data'!$AR:$AR,"*"&amp;'Federal Funding Cuts by City'!B$3&amp;"*")</f>
        <v>1</v>
      </c>
      <c r="C57">
        <f>COUNTIFS('Source Data'!$A:$A,$A57,'Source Data'!$AR:$AR,"*"&amp;'Federal Funding Cuts by City'!C$3&amp;"*")</f>
        <v>0</v>
      </c>
      <c r="D57">
        <f>COUNTIFS('Source Data'!$A:$A,$A57,'Source Data'!$AR:$AR,"*"&amp;'Federal Funding Cuts by City'!D$3&amp;"*")</f>
        <v>0</v>
      </c>
      <c r="E57">
        <f>COUNTIFS('Source Data'!$A:$A,$A57,'Source Data'!$AR:$AR,"*"&amp;'Federal Funding Cuts by City'!E$3&amp;"*")</f>
        <v>0</v>
      </c>
      <c r="F57">
        <f>COUNTIFS('Source Data'!$A:$A,$A57,'Source Data'!$AR:$AR,"*"&amp;'Federal Funding Cuts by City'!F$3&amp;"*")</f>
        <v>0</v>
      </c>
      <c r="G57">
        <f>COUNTIFS('Source Data'!$A:$A,$A57,'Source Data'!$AR:$AR,"*"&amp;'Federal Funding Cuts by City'!G$3&amp;"*")</f>
        <v>0</v>
      </c>
      <c r="H57">
        <f t="shared" si="1"/>
        <v>1</v>
      </c>
      <c r="I57">
        <f>COUNTIFS('Source Data'!$A:$A,$A57,'Source Data'!$AR:$AR,"*"&amp;'Federal Funding Cuts by City'!I$3&amp;"*")</f>
        <v>0</v>
      </c>
      <c r="J57">
        <f>COUNTIFS('Source Data'!$A:$A,$A57,'Source Data'!$AR:$AR,"*"&amp;'Federal Funding Cuts by City'!J$3&amp;"*")</f>
        <v>0</v>
      </c>
    </row>
    <row r="58" spans="1:12" x14ac:dyDescent="0.35">
      <c r="A58" s="11" t="s">
        <v>1443</v>
      </c>
      <c r="B58">
        <f>COUNTIFS('Source Data'!$A:$A,$A58,'Source Data'!$AR:$AR,"*"&amp;'Federal Funding Cuts by City'!B$3&amp;"*")</f>
        <v>0</v>
      </c>
      <c r="C58">
        <f>COUNTIFS('Source Data'!$A:$A,$A58,'Source Data'!$AR:$AR,"*"&amp;'Federal Funding Cuts by City'!C$3&amp;"*")</f>
        <v>0</v>
      </c>
      <c r="D58">
        <f>COUNTIFS('Source Data'!$A:$A,$A58,'Source Data'!$AR:$AR,"*"&amp;'Federal Funding Cuts by City'!D$3&amp;"*")</f>
        <v>0</v>
      </c>
      <c r="E58">
        <f>COUNTIFS('Source Data'!$A:$A,$A58,'Source Data'!$AR:$AR,"*"&amp;'Federal Funding Cuts by City'!E$3&amp;"*")</f>
        <v>0</v>
      </c>
      <c r="F58">
        <f>COUNTIFS('Source Data'!$A:$A,$A58,'Source Data'!$AR:$AR,"*"&amp;'Federal Funding Cuts by City'!F$3&amp;"*")</f>
        <v>0</v>
      </c>
      <c r="G58">
        <f>COUNTIFS('Source Data'!$A:$A,$A58,'Source Data'!$AR:$AR,"*"&amp;'Federal Funding Cuts by City'!G$3&amp;"*")</f>
        <v>0</v>
      </c>
      <c r="H58">
        <f t="shared" si="1"/>
        <v>0</v>
      </c>
      <c r="I58">
        <f>COUNTIFS('Source Data'!$A:$A,$A58,'Source Data'!$AR:$AR,"*"&amp;'Federal Funding Cuts by City'!I$3&amp;"*")</f>
        <v>0</v>
      </c>
      <c r="J58">
        <f>COUNTIFS('Source Data'!$A:$A,$A58,'Source Data'!$AR:$AR,"*"&amp;'Federal Funding Cuts by City'!J$3&amp;"*")</f>
        <v>1</v>
      </c>
      <c r="L58">
        <f>IF(SUM(B58:I58)&gt;0,0,1)</f>
        <v>1</v>
      </c>
    </row>
    <row r="59" spans="1:12" x14ac:dyDescent="0.35">
      <c r="A59" s="11" t="s">
        <v>789</v>
      </c>
      <c r="B59">
        <f>COUNTIFS('Source Data'!$A:$A,$A59,'Source Data'!$AR:$AR,"*"&amp;'Federal Funding Cuts by City'!B$3&amp;"*")</f>
        <v>0</v>
      </c>
      <c r="C59">
        <f>COUNTIFS('Source Data'!$A:$A,$A59,'Source Data'!$AR:$AR,"*"&amp;'Federal Funding Cuts by City'!C$3&amp;"*")</f>
        <v>0</v>
      </c>
      <c r="D59">
        <f>COUNTIFS('Source Data'!$A:$A,$A59,'Source Data'!$AR:$AR,"*"&amp;'Federal Funding Cuts by City'!D$3&amp;"*")</f>
        <v>0</v>
      </c>
      <c r="E59">
        <f>COUNTIFS('Source Data'!$A:$A,$A59,'Source Data'!$AR:$AR,"*"&amp;'Federal Funding Cuts by City'!E$3&amp;"*")</f>
        <v>0</v>
      </c>
      <c r="F59">
        <f>COUNTIFS('Source Data'!$A:$A,$A59,'Source Data'!$AR:$AR,"*"&amp;'Federal Funding Cuts by City'!F$3&amp;"*")</f>
        <v>1</v>
      </c>
      <c r="G59">
        <f>COUNTIFS('Source Data'!$A:$A,$A59,'Source Data'!$AR:$AR,"*"&amp;'Federal Funding Cuts by City'!G$3&amp;"*")</f>
        <v>1</v>
      </c>
      <c r="H59">
        <f t="shared" si="1"/>
        <v>2</v>
      </c>
      <c r="I59">
        <f>COUNTIFS('Source Data'!$A:$A,$A59,'Source Data'!$AR:$AR,"*"&amp;'Federal Funding Cuts by City'!I$3&amp;"*")</f>
        <v>1</v>
      </c>
      <c r="J59">
        <f>COUNTIFS('Source Data'!$A:$A,$A59,'Source Data'!$AR:$AR,"*"&amp;'Federal Funding Cuts by City'!J$3&amp;"*")</f>
        <v>0</v>
      </c>
      <c r="K59">
        <f>IF(SUM(B59:G59)&gt;0,0,1)</f>
        <v>0</v>
      </c>
    </row>
    <row r="60" spans="1:12" x14ac:dyDescent="0.35">
      <c r="A60" s="11" t="s">
        <v>1541</v>
      </c>
      <c r="B60">
        <f>COUNTIFS('Source Data'!$A:$A,$A60,'Source Data'!$AR:$AR,"*"&amp;'Federal Funding Cuts by City'!B$3&amp;"*")</f>
        <v>0</v>
      </c>
      <c r="C60">
        <f>COUNTIFS('Source Data'!$A:$A,$A60,'Source Data'!$AR:$AR,"*"&amp;'Federal Funding Cuts by City'!C$3&amp;"*")</f>
        <v>0</v>
      </c>
      <c r="D60">
        <f>COUNTIFS('Source Data'!$A:$A,$A60,'Source Data'!$AR:$AR,"*"&amp;'Federal Funding Cuts by City'!D$3&amp;"*")</f>
        <v>0</v>
      </c>
      <c r="E60">
        <f>COUNTIFS('Source Data'!$A:$A,$A60,'Source Data'!$AR:$AR,"*"&amp;'Federal Funding Cuts by City'!E$3&amp;"*")</f>
        <v>0</v>
      </c>
      <c r="F60">
        <f>COUNTIFS('Source Data'!$A:$A,$A60,'Source Data'!$AR:$AR,"*"&amp;'Federal Funding Cuts by City'!F$3&amp;"*")</f>
        <v>0</v>
      </c>
      <c r="G60">
        <f>COUNTIFS('Source Data'!$A:$A,$A60,'Source Data'!$AR:$AR,"*"&amp;'Federal Funding Cuts by City'!G$3&amp;"*")</f>
        <v>0</v>
      </c>
      <c r="H60">
        <f t="shared" si="1"/>
        <v>0</v>
      </c>
      <c r="I60">
        <f>COUNTIFS('Source Data'!$A:$A,$A60,'Source Data'!$AR:$AR,"*"&amp;'Federal Funding Cuts by City'!I$3&amp;"*")</f>
        <v>0</v>
      </c>
      <c r="J60">
        <f>COUNTIFS('Source Data'!$A:$A,$A60,'Source Data'!$AR:$AR,"*"&amp;'Federal Funding Cuts by City'!J$3&amp;"*")</f>
        <v>1</v>
      </c>
      <c r="L60">
        <f t="shared" ref="L60:L62" si="15">IF(SUM(B60:I60)&gt;0,0,1)</f>
        <v>1</v>
      </c>
    </row>
    <row r="61" spans="1:12" x14ac:dyDescent="0.35">
      <c r="A61" s="11" t="s">
        <v>276</v>
      </c>
      <c r="B61">
        <f>COUNTIFS('Source Data'!$A:$A,$A61,'Source Data'!$AR:$AR,"*"&amp;'Federal Funding Cuts by City'!B$3&amp;"*")</f>
        <v>0</v>
      </c>
      <c r="C61">
        <f>COUNTIFS('Source Data'!$A:$A,$A61,'Source Data'!$AR:$AR,"*"&amp;'Federal Funding Cuts by City'!C$3&amp;"*")</f>
        <v>0</v>
      </c>
      <c r="D61">
        <f>COUNTIFS('Source Data'!$A:$A,$A61,'Source Data'!$AR:$AR,"*"&amp;'Federal Funding Cuts by City'!D$3&amp;"*")</f>
        <v>0</v>
      </c>
      <c r="E61">
        <f>COUNTIFS('Source Data'!$A:$A,$A61,'Source Data'!$AR:$AR,"*"&amp;'Federal Funding Cuts by City'!E$3&amp;"*")</f>
        <v>0</v>
      </c>
      <c r="F61">
        <f>COUNTIFS('Source Data'!$A:$A,$A61,'Source Data'!$AR:$AR,"*"&amp;'Federal Funding Cuts by City'!F$3&amp;"*")</f>
        <v>0</v>
      </c>
      <c r="G61">
        <f>COUNTIFS('Source Data'!$A:$A,$A61,'Source Data'!$AR:$AR,"*"&amp;'Federal Funding Cuts by City'!G$3&amp;"*")</f>
        <v>0</v>
      </c>
      <c r="H61">
        <f t="shared" si="1"/>
        <v>0</v>
      </c>
      <c r="I61">
        <f>COUNTIFS('Source Data'!$A:$A,$A61,'Source Data'!$AR:$AR,"*"&amp;'Federal Funding Cuts by City'!I$3&amp;"*")</f>
        <v>0</v>
      </c>
      <c r="J61">
        <f>COUNTIFS('Source Data'!$A:$A,$A61,'Source Data'!$AR:$AR,"*"&amp;'Federal Funding Cuts by City'!J$3&amp;"*")</f>
        <v>1</v>
      </c>
      <c r="L61">
        <f t="shared" si="15"/>
        <v>1</v>
      </c>
    </row>
    <row r="62" spans="1:12" x14ac:dyDescent="0.35">
      <c r="A62" s="11" t="s">
        <v>225</v>
      </c>
      <c r="B62">
        <f>COUNTIFS('Source Data'!$A:$A,$A62,'Source Data'!$AR:$AR,"*"&amp;'Federal Funding Cuts by City'!B$3&amp;"*")</f>
        <v>0</v>
      </c>
      <c r="C62">
        <f>COUNTIFS('Source Data'!$A:$A,$A62,'Source Data'!$AR:$AR,"*"&amp;'Federal Funding Cuts by City'!C$3&amp;"*")</f>
        <v>0</v>
      </c>
      <c r="D62">
        <f>COUNTIFS('Source Data'!$A:$A,$A62,'Source Data'!$AR:$AR,"*"&amp;'Federal Funding Cuts by City'!D$3&amp;"*")</f>
        <v>0</v>
      </c>
      <c r="E62">
        <f>COUNTIFS('Source Data'!$A:$A,$A62,'Source Data'!$AR:$AR,"*"&amp;'Federal Funding Cuts by City'!E$3&amp;"*")</f>
        <v>0</v>
      </c>
      <c r="F62">
        <f>COUNTIFS('Source Data'!$A:$A,$A62,'Source Data'!$AR:$AR,"*"&amp;'Federal Funding Cuts by City'!F$3&amp;"*")</f>
        <v>0</v>
      </c>
      <c r="G62">
        <f>COUNTIFS('Source Data'!$A:$A,$A62,'Source Data'!$AR:$AR,"*"&amp;'Federal Funding Cuts by City'!G$3&amp;"*")</f>
        <v>0</v>
      </c>
      <c r="H62">
        <f t="shared" si="1"/>
        <v>0</v>
      </c>
      <c r="I62">
        <f>COUNTIFS('Source Data'!$A:$A,$A62,'Source Data'!$AR:$AR,"*"&amp;'Federal Funding Cuts by City'!I$3&amp;"*")</f>
        <v>1</v>
      </c>
      <c r="J62">
        <f>COUNTIFS('Source Data'!$A:$A,$A62,'Source Data'!$AR:$AR,"*"&amp;'Federal Funding Cuts by City'!J$3&amp;"*")</f>
        <v>1</v>
      </c>
      <c r="K62">
        <f>IF(SUM(B62:G62)&gt;0,0,1)</f>
        <v>1</v>
      </c>
      <c r="L62">
        <f t="shared" si="15"/>
        <v>0</v>
      </c>
    </row>
    <row r="63" spans="1:12" x14ac:dyDescent="0.35">
      <c r="A63" s="11" t="s">
        <v>1017</v>
      </c>
      <c r="B63">
        <f>COUNTIFS('Source Data'!$A:$A,$A63,'Source Data'!$AR:$AR,"*"&amp;'Federal Funding Cuts by City'!B$3&amp;"*")</f>
        <v>1</v>
      </c>
      <c r="C63">
        <f>COUNTIFS('Source Data'!$A:$A,$A63,'Source Data'!$AR:$AR,"*"&amp;'Federal Funding Cuts by City'!C$3&amp;"*")</f>
        <v>0</v>
      </c>
      <c r="D63">
        <f>COUNTIFS('Source Data'!$A:$A,$A63,'Source Data'!$AR:$AR,"*"&amp;'Federal Funding Cuts by City'!D$3&amp;"*")</f>
        <v>0</v>
      </c>
      <c r="E63">
        <f>COUNTIFS('Source Data'!$A:$A,$A63,'Source Data'!$AR:$AR,"*"&amp;'Federal Funding Cuts by City'!E$3&amp;"*")</f>
        <v>0</v>
      </c>
      <c r="F63">
        <f>COUNTIFS('Source Data'!$A:$A,$A63,'Source Data'!$AR:$AR,"*"&amp;'Federal Funding Cuts by City'!F$3&amp;"*")</f>
        <v>1</v>
      </c>
      <c r="G63">
        <f>COUNTIFS('Source Data'!$A:$A,$A63,'Source Data'!$AR:$AR,"*"&amp;'Federal Funding Cuts by City'!G$3&amp;"*")</f>
        <v>0</v>
      </c>
      <c r="H63">
        <f t="shared" si="1"/>
        <v>2</v>
      </c>
      <c r="I63">
        <f>COUNTIFS('Source Data'!$A:$A,$A63,'Source Data'!$AR:$AR,"*"&amp;'Federal Funding Cuts by City'!I$3&amp;"*")</f>
        <v>0</v>
      </c>
      <c r="J63">
        <f>COUNTIFS('Source Data'!$A:$A,$A63,'Source Data'!$AR:$AR,"*"&amp;'Federal Funding Cuts by City'!J$3&amp;"*")</f>
        <v>0</v>
      </c>
    </row>
    <row r="64" spans="1:12" x14ac:dyDescent="0.35">
      <c r="A64" s="11" t="s">
        <v>1414</v>
      </c>
      <c r="B64">
        <f>COUNTIFS('Source Data'!$A:$A,$A64,'Source Data'!$AR:$AR,"*"&amp;'Federal Funding Cuts by City'!B$3&amp;"*")</f>
        <v>0</v>
      </c>
      <c r="C64">
        <f>COUNTIFS('Source Data'!$A:$A,$A64,'Source Data'!$AR:$AR,"*"&amp;'Federal Funding Cuts by City'!C$3&amp;"*")</f>
        <v>0</v>
      </c>
      <c r="D64">
        <f>COUNTIFS('Source Data'!$A:$A,$A64,'Source Data'!$AR:$AR,"*"&amp;'Federal Funding Cuts by City'!D$3&amp;"*")</f>
        <v>0</v>
      </c>
      <c r="E64">
        <f>COUNTIFS('Source Data'!$A:$A,$A64,'Source Data'!$AR:$AR,"*"&amp;'Federal Funding Cuts by City'!E$3&amp;"*")</f>
        <v>0</v>
      </c>
      <c r="F64">
        <f>COUNTIFS('Source Data'!$A:$A,$A64,'Source Data'!$AR:$AR,"*"&amp;'Federal Funding Cuts by City'!F$3&amp;"*")</f>
        <v>0</v>
      </c>
      <c r="G64">
        <f>COUNTIFS('Source Data'!$A:$A,$A64,'Source Data'!$AR:$AR,"*"&amp;'Federal Funding Cuts by City'!G$3&amp;"*")</f>
        <v>0</v>
      </c>
      <c r="H64">
        <f t="shared" si="1"/>
        <v>0</v>
      </c>
      <c r="I64">
        <f>COUNTIFS('Source Data'!$A:$A,$A64,'Source Data'!$AR:$AR,"*"&amp;'Federal Funding Cuts by City'!I$3&amp;"*")</f>
        <v>1</v>
      </c>
      <c r="J64">
        <f>COUNTIFS('Source Data'!$A:$A,$A64,'Source Data'!$AR:$AR,"*"&amp;'Federal Funding Cuts by City'!J$3&amp;"*")</f>
        <v>0</v>
      </c>
      <c r="K64">
        <f t="shared" ref="K64:K66" si="16">IF(SUM(B64:G64)&gt;0,0,1)</f>
        <v>1</v>
      </c>
    </row>
    <row r="65" spans="1:12" x14ac:dyDescent="0.35">
      <c r="A65" s="11" t="s">
        <v>1157</v>
      </c>
      <c r="B65">
        <f>COUNTIFS('Source Data'!$A:$A,$A65,'Source Data'!$AR:$AR,"*"&amp;'Federal Funding Cuts by City'!B$3&amp;"*")</f>
        <v>0</v>
      </c>
      <c r="C65">
        <f>COUNTIFS('Source Data'!$A:$A,$A65,'Source Data'!$AR:$AR,"*"&amp;'Federal Funding Cuts by City'!C$3&amp;"*")</f>
        <v>0</v>
      </c>
      <c r="D65">
        <f>COUNTIFS('Source Data'!$A:$A,$A65,'Source Data'!$AR:$AR,"*"&amp;'Federal Funding Cuts by City'!D$3&amp;"*")</f>
        <v>0</v>
      </c>
      <c r="E65">
        <f>COUNTIFS('Source Data'!$A:$A,$A65,'Source Data'!$AR:$AR,"*"&amp;'Federal Funding Cuts by City'!E$3&amp;"*")</f>
        <v>0</v>
      </c>
      <c r="F65">
        <f>COUNTIFS('Source Data'!$A:$A,$A65,'Source Data'!$AR:$AR,"*"&amp;'Federal Funding Cuts by City'!F$3&amp;"*")</f>
        <v>0</v>
      </c>
      <c r="G65">
        <f>COUNTIFS('Source Data'!$A:$A,$A65,'Source Data'!$AR:$AR,"*"&amp;'Federal Funding Cuts by City'!G$3&amp;"*")</f>
        <v>0</v>
      </c>
      <c r="H65">
        <f t="shared" si="1"/>
        <v>0</v>
      </c>
      <c r="I65">
        <f>COUNTIFS('Source Data'!$A:$A,$A65,'Source Data'!$AR:$AR,"*"&amp;'Federal Funding Cuts by City'!I$3&amp;"*")</f>
        <v>1</v>
      </c>
      <c r="J65">
        <f>COUNTIFS('Source Data'!$A:$A,$A65,'Source Data'!$AR:$AR,"*"&amp;'Federal Funding Cuts by City'!J$3&amp;"*")</f>
        <v>0</v>
      </c>
      <c r="K65">
        <f t="shared" si="16"/>
        <v>1</v>
      </c>
    </row>
    <row r="66" spans="1:12" x14ac:dyDescent="0.35">
      <c r="A66" s="11" t="s">
        <v>917</v>
      </c>
      <c r="B66">
        <f>COUNTIFS('Source Data'!$A:$A,$A66,'Source Data'!$AR:$AR,"*"&amp;'Federal Funding Cuts by City'!B$3&amp;"*")</f>
        <v>0</v>
      </c>
      <c r="C66">
        <f>COUNTIFS('Source Data'!$A:$A,$A66,'Source Data'!$AR:$AR,"*"&amp;'Federal Funding Cuts by City'!C$3&amp;"*")</f>
        <v>0</v>
      </c>
      <c r="D66">
        <f>COUNTIFS('Source Data'!$A:$A,$A66,'Source Data'!$AR:$AR,"*"&amp;'Federal Funding Cuts by City'!D$3&amp;"*")</f>
        <v>0</v>
      </c>
      <c r="E66">
        <f>COUNTIFS('Source Data'!$A:$A,$A66,'Source Data'!$AR:$AR,"*"&amp;'Federal Funding Cuts by City'!E$3&amp;"*")</f>
        <v>0</v>
      </c>
      <c r="F66">
        <f>COUNTIFS('Source Data'!$A:$A,$A66,'Source Data'!$AR:$AR,"*"&amp;'Federal Funding Cuts by City'!F$3&amp;"*")</f>
        <v>0</v>
      </c>
      <c r="G66">
        <f>COUNTIFS('Source Data'!$A:$A,$A66,'Source Data'!$AR:$AR,"*"&amp;'Federal Funding Cuts by City'!G$3&amp;"*")</f>
        <v>0</v>
      </c>
      <c r="H66">
        <f t="shared" si="1"/>
        <v>0</v>
      </c>
      <c r="I66">
        <f>COUNTIFS('Source Data'!$A:$A,$A66,'Source Data'!$AR:$AR,"*"&amp;'Federal Funding Cuts by City'!I$3&amp;"*")</f>
        <v>1</v>
      </c>
      <c r="J66">
        <f>COUNTIFS('Source Data'!$A:$A,$A66,'Source Data'!$AR:$AR,"*"&amp;'Federal Funding Cuts by City'!J$3&amp;"*")</f>
        <v>0</v>
      </c>
      <c r="K66">
        <f t="shared" si="16"/>
        <v>1</v>
      </c>
    </row>
    <row r="67" spans="1:12" x14ac:dyDescent="0.35">
      <c r="A67" s="11" t="s">
        <v>349</v>
      </c>
      <c r="B67">
        <f>COUNTIFS('Source Data'!$A:$A,$A67,'Source Data'!$AR:$AR,"*"&amp;'Federal Funding Cuts by City'!B$3&amp;"*")</f>
        <v>0</v>
      </c>
      <c r="C67">
        <f>COUNTIFS('Source Data'!$A:$A,$A67,'Source Data'!$AR:$AR,"*"&amp;'Federal Funding Cuts by City'!C$3&amp;"*")</f>
        <v>0</v>
      </c>
      <c r="D67">
        <f>COUNTIFS('Source Data'!$A:$A,$A67,'Source Data'!$AR:$AR,"*"&amp;'Federal Funding Cuts by City'!D$3&amp;"*")</f>
        <v>0</v>
      </c>
      <c r="E67">
        <f>COUNTIFS('Source Data'!$A:$A,$A67,'Source Data'!$AR:$AR,"*"&amp;'Federal Funding Cuts by City'!E$3&amp;"*")</f>
        <v>0</v>
      </c>
      <c r="F67">
        <f>COUNTIFS('Source Data'!$A:$A,$A67,'Source Data'!$AR:$AR,"*"&amp;'Federal Funding Cuts by City'!F$3&amp;"*")</f>
        <v>0</v>
      </c>
      <c r="G67">
        <f>COUNTIFS('Source Data'!$A:$A,$A67,'Source Data'!$AR:$AR,"*"&amp;'Federal Funding Cuts by City'!G$3&amp;"*")</f>
        <v>0</v>
      </c>
      <c r="H67">
        <f t="shared" si="1"/>
        <v>0</v>
      </c>
      <c r="I67">
        <f>COUNTIFS('Source Data'!$A:$A,$A67,'Source Data'!$AR:$AR,"*"&amp;'Federal Funding Cuts by City'!I$3&amp;"*")</f>
        <v>0</v>
      </c>
      <c r="J67">
        <f>COUNTIFS('Source Data'!$A:$A,$A67,'Source Data'!$AR:$AR,"*"&amp;'Federal Funding Cuts by City'!J$3&amp;"*")</f>
        <v>1</v>
      </c>
      <c r="L67">
        <f>IF(SUM(B67:I67)&gt;0,0,1)</f>
        <v>1</v>
      </c>
    </row>
    <row r="68" spans="1:12" x14ac:dyDescent="0.35">
      <c r="A68" s="11" t="s">
        <v>346</v>
      </c>
      <c r="B68">
        <f>COUNTIFS('Source Data'!$A:$A,$A68,'Source Data'!$AR:$AR,"*"&amp;'Federal Funding Cuts by City'!B$3&amp;"*")</f>
        <v>0</v>
      </c>
      <c r="C68">
        <f>COUNTIFS('Source Data'!$A:$A,$A68,'Source Data'!$AR:$AR,"*"&amp;'Federal Funding Cuts by City'!C$3&amp;"*")</f>
        <v>0</v>
      </c>
      <c r="D68">
        <f>COUNTIFS('Source Data'!$A:$A,$A68,'Source Data'!$AR:$AR,"*"&amp;'Federal Funding Cuts by City'!D$3&amp;"*")</f>
        <v>0</v>
      </c>
      <c r="E68">
        <f>COUNTIFS('Source Data'!$A:$A,$A68,'Source Data'!$AR:$AR,"*"&amp;'Federal Funding Cuts by City'!E$3&amp;"*")</f>
        <v>1</v>
      </c>
      <c r="F68">
        <f>COUNTIFS('Source Data'!$A:$A,$A68,'Source Data'!$AR:$AR,"*"&amp;'Federal Funding Cuts by City'!F$3&amp;"*")</f>
        <v>0</v>
      </c>
      <c r="G68">
        <f>COUNTIFS('Source Data'!$A:$A,$A68,'Source Data'!$AR:$AR,"*"&amp;'Federal Funding Cuts by City'!G$3&amp;"*")</f>
        <v>0</v>
      </c>
      <c r="H68">
        <f t="shared" si="1"/>
        <v>1</v>
      </c>
      <c r="I68">
        <f>COUNTIFS('Source Data'!$A:$A,$A68,'Source Data'!$AR:$AR,"*"&amp;'Federal Funding Cuts by City'!I$3&amp;"*")</f>
        <v>1</v>
      </c>
      <c r="J68">
        <f>COUNTIFS('Source Data'!$A:$A,$A68,'Source Data'!$AR:$AR,"*"&amp;'Federal Funding Cuts by City'!J$3&amp;"*")</f>
        <v>0</v>
      </c>
      <c r="K68">
        <f>IF(SUM(B68:G68)&gt;0,0,1)</f>
        <v>0</v>
      </c>
    </row>
    <row r="69" spans="1:12" x14ac:dyDescent="0.35">
      <c r="A69" s="11" t="s">
        <v>737</v>
      </c>
      <c r="B69">
        <f>COUNTIFS('Source Data'!$A:$A,$A69,'Source Data'!$AR:$AR,"*"&amp;'Federal Funding Cuts by City'!B$3&amp;"*")</f>
        <v>1</v>
      </c>
      <c r="C69">
        <f>COUNTIFS('Source Data'!$A:$A,$A69,'Source Data'!$AR:$AR,"*"&amp;'Federal Funding Cuts by City'!C$3&amp;"*")</f>
        <v>1</v>
      </c>
      <c r="D69">
        <f>COUNTIFS('Source Data'!$A:$A,$A69,'Source Data'!$AR:$AR,"*"&amp;'Federal Funding Cuts by City'!D$3&amp;"*")</f>
        <v>0</v>
      </c>
      <c r="E69">
        <f>COUNTIFS('Source Data'!$A:$A,$A69,'Source Data'!$AR:$AR,"*"&amp;'Federal Funding Cuts by City'!E$3&amp;"*")</f>
        <v>0</v>
      </c>
      <c r="F69">
        <f>COUNTIFS('Source Data'!$A:$A,$A69,'Source Data'!$AR:$AR,"*"&amp;'Federal Funding Cuts by City'!F$3&amp;"*")</f>
        <v>2</v>
      </c>
      <c r="G69">
        <f>COUNTIFS('Source Data'!$A:$A,$A69,'Source Data'!$AR:$AR,"*"&amp;'Federal Funding Cuts by City'!G$3&amp;"*")</f>
        <v>1</v>
      </c>
      <c r="H69">
        <f t="shared" ref="H69:H80" si="17">SUM(B69:G69)</f>
        <v>5</v>
      </c>
      <c r="I69">
        <f>COUNTIFS('Source Data'!$A:$A,$A69,'Source Data'!$AR:$AR,"*"&amp;'Federal Funding Cuts by City'!I$3&amp;"*")</f>
        <v>0</v>
      </c>
      <c r="J69">
        <f>COUNTIFS('Source Data'!$A:$A,$A69,'Source Data'!$AR:$AR,"*"&amp;'Federal Funding Cuts by City'!J$3&amp;"*")</f>
        <v>0</v>
      </c>
    </row>
    <row r="70" spans="1:12" x14ac:dyDescent="0.35">
      <c r="A70" s="11" t="s">
        <v>1356</v>
      </c>
      <c r="B70">
        <f>COUNTIFS('Source Data'!$A:$A,$A70,'Source Data'!$AR:$AR,"*"&amp;'Federal Funding Cuts by City'!B$3&amp;"*")</f>
        <v>0</v>
      </c>
      <c r="C70">
        <f>COUNTIFS('Source Data'!$A:$A,$A70,'Source Data'!$AR:$AR,"*"&amp;'Federal Funding Cuts by City'!C$3&amp;"*")</f>
        <v>1</v>
      </c>
      <c r="D70">
        <f>COUNTIFS('Source Data'!$A:$A,$A70,'Source Data'!$AR:$AR,"*"&amp;'Federal Funding Cuts by City'!D$3&amp;"*")</f>
        <v>0</v>
      </c>
      <c r="E70">
        <f>COUNTIFS('Source Data'!$A:$A,$A70,'Source Data'!$AR:$AR,"*"&amp;'Federal Funding Cuts by City'!E$3&amp;"*")</f>
        <v>1</v>
      </c>
      <c r="F70">
        <f>COUNTIFS('Source Data'!$A:$A,$A70,'Source Data'!$AR:$AR,"*"&amp;'Federal Funding Cuts by City'!F$3&amp;"*")</f>
        <v>0</v>
      </c>
      <c r="G70">
        <f>COUNTIFS('Source Data'!$A:$A,$A70,'Source Data'!$AR:$AR,"*"&amp;'Federal Funding Cuts by City'!G$3&amp;"*")</f>
        <v>0</v>
      </c>
      <c r="H70">
        <f t="shared" si="17"/>
        <v>2</v>
      </c>
      <c r="I70">
        <f>COUNTIFS('Source Data'!$A:$A,$A70,'Source Data'!$AR:$AR,"*"&amp;'Federal Funding Cuts by City'!I$3&amp;"*")</f>
        <v>0</v>
      </c>
      <c r="J70">
        <f>COUNTIFS('Source Data'!$A:$A,$A70,'Source Data'!$AR:$AR,"*"&amp;'Federal Funding Cuts by City'!J$3&amp;"*")</f>
        <v>0</v>
      </c>
    </row>
    <row r="71" spans="1:12" x14ac:dyDescent="0.35">
      <c r="A71" s="11" t="s">
        <v>123</v>
      </c>
      <c r="B71">
        <f>COUNTIFS('Source Data'!$A:$A,$A71,'Source Data'!$AR:$AR,"*"&amp;'Federal Funding Cuts by City'!B$3&amp;"*")</f>
        <v>0</v>
      </c>
      <c r="C71">
        <f>COUNTIFS('Source Data'!$A:$A,$A71,'Source Data'!$AR:$AR,"*"&amp;'Federal Funding Cuts by City'!C$3&amp;"*")</f>
        <v>0</v>
      </c>
      <c r="D71">
        <f>COUNTIFS('Source Data'!$A:$A,$A71,'Source Data'!$AR:$AR,"*"&amp;'Federal Funding Cuts by City'!D$3&amp;"*")</f>
        <v>0</v>
      </c>
      <c r="E71">
        <f>COUNTIFS('Source Data'!$A:$A,$A71,'Source Data'!$AR:$AR,"*"&amp;'Federal Funding Cuts by City'!E$3&amp;"*")</f>
        <v>0</v>
      </c>
      <c r="F71">
        <f>COUNTIFS('Source Data'!$A:$A,$A71,'Source Data'!$AR:$AR,"*"&amp;'Federal Funding Cuts by City'!F$3&amp;"*")</f>
        <v>0</v>
      </c>
      <c r="G71">
        <f>COUNTIFS('Source Data'!$A:$A,$A71,'Source Data'!$AR:$AR,"*"&amp;'Federal Funding Cuts by City'!G$3&amp;"*")</f>
        <v>0</v>
      </c>
      <c r="H71">
        <f t="shared" si="17"/>
        <v>0</v>
      </c>
      <c r="I71">
        <f>COUNTIFS('Source Data'!$A:$A,$A71,'Source Data'!$AR:$AR,"*"&amp;'Federal Funding Cuts by City'!I$3&amp;"*")</f>
        <v>0</v>
      </c>
      <c r="J71">
        <f>COUNTIFS('Source Data'!$A:$A,$A71,'Source Data'!$AR:$AR,"*"&amp;'Federal Funding Cuts by City'!J$3&amp;"*")</f>
        <v>1</v>
      </c>
      <c r="L71">
        <f t="shared" ref="L71:L76" si="18">IF(SUM(B71:I71)&gt;0,0,1)</f>
        <v>1</v>
      </c>
    </row>
    <row r="72" spans="1:12" x14ac:dyDescent="0.35">
      <c r="A72" s="11" t="s">
        <v>369</v>
      </c>
      <c r="B72">
        <f>COUNTIFS('Source Data'!$A:$A,$A72,'Source Data'!$AR:$AR,"*"&amp;'Federal Funding Cuts by City'!B$3&amp;"*")</f>
        <v>1</v>
      </c>
      <c r="C72">
        <f>COUNTIFS('Source Data'!$A:$A,$A72,'Source Data'!$AR:$AR,"*"&amp;'Federal Funding Cuts by City'!C$3&amp;"*")</f>
        <v>0</v>
      </c>
      <c r="D72">
        <f>COUNTIFS('Source Data'!$A:$A,$A72,'Source Data'!$AR:$AR,"*"&amp;'Federal Funding Cuts by City'!D$3&amp;"*")</f>
        <v>0</v>
      </c>
      <c r="E72">
        <f>COUNTIFS('Source Data'!$A:$A,$A72,'Source Data'!$AR:$AR,"*"&amp;'Federal Funding Cuts by City'!E$3&amp;"*")</f>
        <v>0</v>
      </c>
      <c r="F72">
        <f>COUNTIFS('Source Data'!$A:$A,$A72,'Source Data'!$AR:$AR,"*"&amp;'Federal Funding Cuts by City'!F$3&amp;"*")</f>
        <v>0</v>
      </c>
      <c r="G72">
        <f>COUNTIFS('Source Data'!$A:$A,$A72,'Source Data'!$AR:$AR,"*"&amp;'Federal Funding Cuts by City'!G$3&amp;"*")</f>
        <v>0</v>
      </c>
      <c r="H72">
        <f t="shared" si="17"/>
        <v>1</v>
      </c>
      <c r="I72">
        <f>COUNTIFS('Source Data'!$A:$A,$A72,'Source Data'!$AR:$AR,"*"&amp;'Federal Funding Cuts by City'!I$3&amp;"*")</f>
        <v>0</v>
      </c>
      <c r="J72">
        <f>COUNTIFS('Source Data'!$A:$A,$A72,'Source Data'!$AR:$AR,"*"&amp;'Federal Funding Cuts by City'!J$3&amp;"*")</f>
        <v>1</v>
      </c>
      <c r="L72">
        <f t="shared" si="18"/>
        <v>0</v>
      </c>
    </row>
    <row r="73" spans="1:12" x14ac:dyDescent="0.35">
      <c r="A73" s="11" t="s">
        <v>1791</v>
      </c>
      <c r="B73">
        <f>COUNTIFS('Source Data'!$A:$A,$A73,'Source Data'!$AR:$AR,"*"&amp;'Federal Funding Cuts by City'!B$3&amp;"*")</f>
        <v>0</v>
      </c>
      <c r="C73">
        <f>COUNTIFS('Source Data'!$A:$A,$A73,'Source Data'!$AR:$AR,"*"&amp;'Federal Funding Cuts by City'!C$3&amp;"*")</f>
        <v>0</v>
      </c>
      <c r="D73">
        <f>COUNTIFS('Source Data'!$A:$A,$A73,'Source Data'!$AR:$AR,"*"&amp;'Federal Funding Cuts by City'!D$3&amp;"*")</f>
        <v>0</v>
      </c>
      <c r="E73">
        <f>COUNTIFS('Source Data'!$A:$A,$A73,'Source Data'!$AR:$AR,"*"&amp;'Federal Funding Cuts by City'!E$3&amp;"*")</f>
        <v>1</v>
      </c>
      <c r="F73">
        <f>COUNTIFS('Source Data'!$A:$A,$A73,'Source Data'!$AR:$AR,"*"&amp;'Federal Funding Cuts by City'!F$3&amp;"*")</f>
        <v>0</v>
      </c>
      <c r="G73">
        <f>COUNTIFS('Source Data'!$A:$A,$A73,'Source Data'!$AR:$AR,"*"&amp;'Federal Funding Cuts by City'!G$3&amp;"*")</f>
        <v>0</v>
      </c>
      <c r="H73">
        <f t="shared" si="17"/>
        <v>1</v>
      </c>
      <c r="I73">
        <f>COUNTIFS('Source Data'!$A:$A,$A73,'Source Data'!$AR:$AR,"*"&amp;'Federal Funding Cuts by City'!I$3&amp;"*")</f>
        <v>0</v>
      </c>
      <c r="J73">
        <f>COUNTIFS('Source Data'!$A:$A,$A73,'Source Data'!$AR:$AR,"*"&amp;'Federal Funding Cuts by City'!J$3&amp;"*")</f>
        <v>1</v>
      </c>
      <c r="L73">
        <f t="shared" si="18"/>
        <v>0</v>
      </c>
    </row>
    <row r="74" spans="1:12" x14ac:dyDescent="0.35">
      <c r="A74" s="11" t="s">
        <v>474</v>
      </c>
      <c r="B74">
        <f>COUNTIFS('Source Data'!$A:$A,$A74,'Source Data'!$AR:$AR,"*"&amp;'Federal Funding Cuts by City'!B$3&amp;"*")</f>
        <v>0</v>
      </c>
      <c r="C74">
        <f>COUNTIFS('Source Data'!$A:$A,$A74,'Source Data'!$AR:$AR,"*"&amp;'Federal Funding Cuts by City'!C$3&amp;"*")</f>
        <v>0</v>
      </c>
      <c r="D74">
        <f>COUNTIFS('Source Data'!$A:$A,$A74,'Source Data'!$AR:$AR,"*"&amp;'Federal Funding Cuts by City'!D$3&amp;"*")</f>
        <v>0</v>
      </c>
      <c r="E74">
        <f>COUNTIFS('Source Data'!$A:$A,$A74,'Source Data'!$AR:$AR,"*"&amp;'Federal Funding Cuts by City'!E$3&amp;"*")</f>
        <v>0</v>
      </c>
      <c r="F74">
        <f>COUNTIFS('Source Data'!$A:$A,$A74,'Source Data'!$AR:$AR,"*"&amp;'Federal Funding Cuts by City'!F$3&amp;"*")</f>
        <v>0</v>
      </c>
      <c r="G74">
        <f>COUNTIFS('Source Data'!$A:$A,$A74,'Source Data'!$AR:$AR,"*"&amp;'Federal Funding Cuts by City'!G$3&amp;"*")</f>
        <v>0</v>
      </c>
      <c r="H74">
        <f t="shared" si="17"/>
        <v>0</v>
      </c>
      <c r="I74">
        <f>COUNTIFS('Source Data'!$A:$A,$A74,'Source Data'!$AR:$AR,"*"&amp;'Federal Funding Cuts by City'!I$3&amp;"*")</f>
        <v>0</v>
      </c>
      <c r="J74">
        <f>COUNTIFS('Source Data'!$A:$A,$A74,'Source Data'!$AR:$AR,"*"&amp;'Federal Funding Cuts by City'!J$3&amp;"*")</f>
        <v>2</v>
      </c>
      <c r="L74">
        <f t="shared" si="18"/>
        <v>1</v>
      </c>
    </row>
    <row r="75" spans="1:12" x14ac:dyDescent="0.35">
      <c r="A75" s="11" t="s">
        <v>882</v>
      </c>
      <c r="B75">
        <f>COUNTIFS('Source Data'!$A:$A,$A75,'Source Data'!$AR:$AR,"*"&amp;'Federal Funding Cuts by City'!B$3&amp;"*")</f>
        <v>0</v>
      </c>
      <c r="C75">
        <f>COUNTIFS('Source Data'!$A:$A,$A75,'Source Data'!$AR:$AR,"*"&amp;'Federal Funding Cuts by City'!C$3&amp;"*")</f>
        <v>0</v>
      </c>
      <c r="D75">
        <f>COUNTIFS('Source Data'!$A:$A,$A75,'Source Data'!$AR:$AR,"*"&amp;'Federal Funding Cuts by City'!D$3&amp;"*")</f>
        <v>0</v>
      </c>
      <c r="E75">
        <f>COUNTIFS('Source Data'!$A:$A,$A75,'Source Data'!$AR:$AR,"*"&amp;'Federal Funding Cuts by City'!E$3&amp;"*")</f>
        <v>0</v>
      </c>
      <c r="F75">
        <f>COUNTIFS('Source Data'!$A:$A,$A75,'Source Data'!$AR:$AR,"*"&amp;'Federal Funding Cuts by City'!F$3&amp;"*")</f>
        <v>1</v>
      </c>
      <c r="G75">
        <f>COUNTIFS('Source Data'!$A:$A,$A75,'Source Data'!$AR:$AR,"*"&amp;'Federal Funding Cuts by City'!G$3&amp;"*")</f>
        <v>1</v>
      </c>
      <c r="H75">
        <f t="shared" si="17"/>
        <v>2</v>
      </c>
      <c r="I75">
        <f>COUNTIFS('Source Data'!$A:$A,$A75,'Source Data'!$AR:$AR,"*"&amp;'Federal Funding Cuts by City'!I$3&amp;"*")</f>
        <v>1</v>
      </c>
      <c r="J75">
        <f>COUNTIFS('Source Data'!$A:$A,$A75,'Source Data'!$AR:$AR,"*"&amp;'Federal Funding Cuts by City'!J$3&amp;"*")</f>
        <v>1</v>
      </c>
      <c r="K75">
        <f>IF(SUM(B75:G75)&gt;0,0,1)</f>
        <v>0</v>
      </c>
      <c r="L75">
        <f t="shared" si="18"/>
        <v>0</v>
      </c>
    </row>
    <row r="76" spans="1:12" x14ac:dyDescent="0.35">
      <c r="A76" s="11" t="s">
        <v>597</v>
      </c>
      <c r="B76">
        <f>COUNTIFS('Source Data'!$A:$A,$A76,'Source Data'!$AR:$AR,"*"&amp;'Federal Funding Cuts by City'!B$3&amp;"*")</f>
        <v>0</v>
      </c>
      <c r="C76">
        <f>COUNTIFS('Source Data'!$A:$A,$A76,'Source Data'!$AR:$AR,"*"&amp;'Federal Funding Cuts by City'!C$3&amp;"*")</f>
        <v>0</v>
      </c>
      <c r="D76">
        <f>COUNTIFS('Source Data'!$A:$A,$A76,'Source Data'!$AR:$AR,"*"&amp;'Federal Funding Cuts by City'!D$3&amp;"*")</f>
        <v>0</v>
      </c>
      <c r="E76">
        <f>COUNTIFS('Source Data'!$A:$A,$A76,'Source Data'!$AR:$AR,"*"&amp;'Federal Funding Cuts by City'!E$3&amp;"*")</f>
        <v>0</v>
      </c>
      <c r="F76">
        <f>COUNTIFS('Source Data'!$A:$A,$A76,'Source Data'!$AR:$AR,"*"&amp;'Federal Funding Cuts by City'!F$3&amp;"*")</f>
        <v>1</v>
      </c>
      <c r="G76">
        <f>COUNTIFS('Source Data'!$A:$A,$A76,'Source Data'!$AR:$AR,"*"&amp;'Federal Funding Cuts by City'!G$3&amp;"*")</f>
        <v>0</v>
      </c>
      <c r="H76">
        <f t="shared" si="17"/>
        <v>1</v>
      </c>
      <c r="I76">
        <f>COUNTIFS('Source Data'!$A:$A,$A76,'Source Data'!$AR:$AR,"*"&amp;'Federal Funding Cuts by City'!I$3&amp;"*")</f>
        <v>0</v>
      </c>
      <c r="J76">
        <f>COUNTIFS('Source Data'!$A:$A,$A76,'Source Data'!$AR:$AR,"*"&amp;'Federal Funding Cuts by City'!J$3&amp;"*")</f>
        <v>1</v>
      </c>
      <c r="L76">
        <f t="shared" si="18"/>
        <v>0</v>
      </c>
    </row>
    <row r="77" spans="1:12" x14ac:dyDescent="0.35">
      <c r="A77" s="11" t="s">
        <v>1189</v>
      </c>
      <c r="B77">
        <f>COUNTIFS('Source Data'!$A:$A,$A77,'Source Data'!$AR:$AR,"*"&amp;'Federal Funding Cuts by City'!B$3&amp;"*")</f>
        <v>0</v>
      </c>
      <c r="C77">
        <f>COUNTIFS('Source Data'!$A:$A,$A77,'Source Data'!$AR:$AR,"*"&amp;'Federal Funding Cuts by City'!C$3&amp;"*")</f>
        <v>0</v>
      </c>
      <c r="D77">
        <f>COUNTIFS('Source Data'!$A:$A,$A77,'Source Data'!$AR:$AR,"*"&amp;'Federal Funding Cuts by City'!D$3&amp;"*")</f>
        <v>0</v>
      </c>
      <c r="E77">
        <f>COUNTIFS('Source Data'!$A:$A,$A77,'Source Data'!$AR:$AR,"*"&amp;'Federal Funding Cuts by City'!E$3&amp;"*")</f>
        <v>0</v>
      </c>
      <c r="F77">
        <f>COUNTIFS('Source Data'!$A:$A,$A77,'Source Data'!$AR:$AR,"*"&amp;'Federal Funding Cuts by City'!F$3&amp;"*")</f>
        <v>0</v>
      </c>
      <c r="G77">
        <f>COUNTIFS('Source Data'!$A:$A,$A77,'Source Data'!$AR:$AR,"*"&amp;'Federal Funding Cuts by City'!G$3&amp;"*")</f>
        <v>0</v>
      </c>
      <c r="H77">
        <f t="shared" si="17"/>
        <v>0</v>
      </c>
      <c r="I77">
        <f>COUNTIFS('Source Data'!$A:$A,$A77,'Source Data'!$AR:$AR,"*"&amp;'Federal Funding Cuts by City'!I$3&amp;"*")</f>
        <v>1</v>
      </c>
      <c r="J77">
        <f>COUNTIFS('Source Data'!$A:$A,$A77,'Source Data'!$AR:$AR,"*"&amp;'Federal Funding Cuts by City'!J$3&amp;"*")</f>
        <v>0</v>
      </c>
      <c r="K77">
        <f>IF(SUM(B77:G77)&gt;0,0,1)</f>
        <v>1</v>
      </c>
    </row>
    <row r="78" spans="1:12" x14ac:dyDescent="0.35">
      <c r="A78" s="11" t="s">
        <v>1170</v>
      </c>
      <c r="B78">
        <f>COUNTIFS('Source Data'!$A:$A,$A78,'Source Data'!$AR:$AR,"*"&amp;'Federal Funding Cuts by City'!B$3&amp;"*")</f>
        <v>0</v>
      </c>
      <c r="C78">
        <f>COUNTIFS('Source Data'!$A:$A,$A78,'Source Data'!$AR:$AR,"*"&amp;'Federal Funding Cuts by City'!C$3&amp;"*")</f>
        <v>0</v>
      </c>
      <c r="D78">
        <f>COUNTIFS('Source Data'!$A:$A,$A78,'Source Data'!$AR:$AR,"*"&amp;'Federal Funding Cuts by City'!D$3&amp;"*")</f>
        <v>0</v>
      </c>
      <c r="E78">
        <f>COUNTIFS('Source Data'!$A:$A,$A78,'Source Data'!$AR:$AR,"*"&amp;'Federal Funding Cuts by City'!E$3&amp;"*")</f>
        <v>0</v>
      </c>
      <c r="F78">
        <f>COUNTIFS('Source Data'!$A:$A,$A78,'Source Data'!$AR:$AR,"*"&amp;'Federal Funding Cuts by City'!F$3&amp;"*")</f>
        <v>0</v>
      </c>
      <c r="G78">
        <f>COUNTIFS('Source Data'!$A:$A,$A78,'Source Data'!$AR:$AR,"*"&amp;'Federal Funding Cuts by City'!G$3&amp;"*")</f>
        <v>0</v>
      </c>
      <c r="H78">
        <f t="shared" si="17"/>
        <v>0</v>
      </c>
      <c r="I78">
        <f>COUNTIFS('Source Data'!$A:$A,$A78,'Source Data'!$AR:$AR,"*"&amp;'Federal Funding Cuts by City'!I$3&amp;"*")</f>
        <v>0</v>
      </c>
      <c r="J78">
        <f>COUNTIFS('Source Data'!$A:$A,$A78,'Source Data'!$AR:$AR,"*"&amp;'Federal Funding Cuts by City'!J$3&amp;"*")</f>
        <v>1</v>
      </c>
      <c r="L78">
        <f>IF(SUM(B78:I78)&gt;0,0,1)</f>
        <v>1</v>
      </c>
    </row>
    <row r="79" spans="1:12" x14ac:dyDescent="0.35">
      <c r="A79" s="11" t="s">
        <v>466</v>
      </c>
      <c r="B79">
        <f>COUNTIFS('Source Data'!$A:$A,$A79,'Source Data'!$AR:$AR,"*"&amp;'Federal Funding Cuts by City'!B$3&amp;"*")</f>
        <v>2</v>
      </c>
      <c r="C79">
        <f>COUNTIFS('Source Data'!$A:$A,$A79,'Source Data'!$AR:$AR,"*"&amp;'Federal Funding Cuts by City'!C$3&amp;"*")</f>
        <v>0</v>
      </c>
      <c r="D79">
        <f>COUNTIFS('Source Data'!$A:$A,$A79,'Source Data'!$AR:$AR,"*"&amp;'Federal Funding Cuts by City'!D$3&amp;"*")</f>
        <v>1</v>
      </c>
      <c r="E79">
        <f>COUNTIFS('Source Data'!$A:$A,$A79,'Source Data'!$AR:$AR,"*"&amp;'Federal Funding Cuts by City'!E$3&amp;"*")</f>
        <v>0</v>
      </c>
      <c r="F79">
        <f>COUNTIFS('Source Data'!$A:$A,$A79,'Source Data'!$AR:$AR,"*"&amp;'Federal Funding Cuts by City'!F$3&amp;"*")</f>
        <v>0</v>
      </c>
      <c r="G79">
        <f>COUNTIFS('Source Data'!$A:$A,$A79,'Source Data'!$AR:$AR,"*"&amp;'Federal Funding Cuts by City'!G$3&amp;"*")</f>
        <v>1</v>
      </c>
      <c r="H79">
        <f t="shared" si="17"/>
        <v>4</v>
      </c>
      <c r="I79">
        <f>COUNTIFS('Source Data'!$A:$A,$A79,'Source Data'!$AR:$AR,"*"&amp;'Federal Funding Cuts by City'!I$3&amp;"*")</f>
        <v>0</v>
      </c>
      <c r="J79">
        <f>COUNTIFS('Source Data'!$A:$A,$A79,'Source Data'!$AR:$AR,"*"&amp;'Federal Funding Cuts by City'!J$3&amp;"*")</f>
        <v>0</v>
      </c>
    </row>
    <row r="80" spans="1:12" x14ac:dyDescent="0.35">
      <c r="A80" s="11" t="s">
        <v>1311</v>
      </c>
      <c r="B80">
        <f>COUNTIFS('Source Data'!$A:$A,$A80,'Source Data'!$AR:$AR,"*"&amp;'Federal Funding Cuts by City'!B$3&amp;"*")</f>
        <v>0</v>
      </c>
      <c r="C80">
        <f>COUNTIFS('Source Data'!$A:$A,$A80,'Source Data'!$AR:$AR,"*"&amp;'Federal Funding Cuts by City'!C$3&amp;"*")</f>
        <v>0</v>
      </c>
      <c r="D80">
        <f>COUNTIFS('Source Data'!$A:$A,$A80,'Source Data'!$AR:$AR,"*"&amp;'Federal Funding Cuts by City'!D$3&amp;"*")</f>
        <v>0</v>
      </c>
      <c r="E80">
        <f>COUNTIFS('Source Data'!$A:$A,$A80,'Source Data'!$AR:$AR,"*"&amp;'Federal Funding Cuts by City'!E$3&amp;"*")</f>
        <v>0</v>
      </c>
      <c r="F80">
        <f>COUNTIFS('Source Data'!$A:$A,$A80,'Source Data'!$AR:$AR,"*"&amp;'Federal Funding Cuts by City'!F$3&amp;"*")</f>
        <v>0</v>
      </c>
      <c r="G80">
        <f>COUNTIFS('Source Data'!$A:$A,$A80,'Source Data'!$AR:$AR,"*"&amp;'Federal Funding Cuts by City'!G$3&amp;"*")</f>
        <v>1</v>
      </c>
      <c r="H80">
        <f t="shared" si="17"/>
        <v>1</v>
      </c>
      <c r="I80">
        <f>COUNTIFS('Source Data'!$A:$A,$A80,'Source Data'!$AR:$AR,"*"&amp;'Federal Funding Cuts by City'!I$3&amp;"*")</f>
        <v>0</v>
      </c>
      <c r="J80">
        <f>COUNTIFS('Source Data'!$A:$A,$A80,'Source Data'!$AR:$AR,"*"&amp;'Federal Funding Cuts by City'!J$3&amp;"*")</f>
        <v>1</v>
      </c>
      <c r="L80">
        <f>IF(SUM(B80:I80)&gt;0,0,1)</f>
        <v>0</v>
      </c>
    </row>
    <row r="81" spans="1:12" x14ac:dyDescent="0.35">
      <c r="B81">
        <f>COUNTIFS(B4:B80,"&gt;0")</f>
        <v>21</v>
      </c>
      <c r="C81">
        <f t="shared" ref="C81:L81" si="19">COUNTIFS(C4:C80,"&gt;0")</f>
        <v>7</v>
      </c>
      <c r="D81">
        <f t="shared" si="19"/>
        <v>9</v>
      </c>
      <c r="E81">
        <f t="shared" si="19"/>
        <v>9</v>
      </c>
      <c r="F81">
        <f t="shared" si="19"/>
        <v>17</v>
      </c>
      <c r="G81">
        <f t="shared" si="19"/>
        <v>17</v>
      </c>
      <c r="H81">
        <f t="shared" si="19"/>
        <v>40</v>
      </c>
      <c r="I81">
        <f t="shared" si="19"/>
        <v>27</v>
      </c>
      <c r="J81">
        <f t="shared" si="19"/>
        <v>44</v>
      </c>
      <c r="K81">
        <f t="shared" si="19"/>
        <v>16</v>
      </c>
      <c r="L81">
        <f t="shared" si="19"/>
        <v>21</v>
      </c>
    </row>
    <row r="82" spans="1:12" x14ac:dyDescent="0.35">
      <c r="A82">
        <f>COUNTA(A4:A80)</f>
        <v>77</v>
      </c>
    </row>
  </sheetData>
  <autoFilter ref="A3:J80" xr:uid="{DBF4746F-854E-4C9B-A554-0AAB05227DD6}"/>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9DA15-8BC9-45C8-B7B0-8CF6BD4E0E9A}">
  <dimension ref="A1:L14"/>
  <sheetViews>
    <sheetView showGridLines="0" tabSelected="1" workbookViewId="0"/>
  </sheetViews>
  <sheetFormatPr defaultRowHeight="14.5" x14ac:dyDescent="0.35"/>
  <sheetData>
    <row r="1" spans="1:12" x14ac:dyDescent="0.35">
      <c r="A1" s="74" t="s">
        <v>2245</v>
      </c>
      <c r="B1" s="75"/>
      <c r="C1" s="75"/>
      <c r="D1" s="75"/>
      <c r="E1" s="75"/>
      <c r="F1" s="75"/>
      <c r="G1" s="75"/>
      <c r="H1" s="75"/>
      <c r="I1" s="75"/>
      <c r="J1" s="75"/>
      <c r="K1" s="75"/>
      <c r="L1" s="75"/>
    </row>
    <row r="2" spans="1:12" x14ac:dyDescent="0.35">
      <c r="A2" s="75"/>
      <c r="B2" s="75"/>
      <c r="C2" s="75"/>
      <c r="D2" s="75"/>
      <c r="E2" s="75"/>
      <c r="F2" s="75"/>
      <c r="G2" s="75"/>
      <c r="H2" s="75"/>
      <c r="I2" s="75"/>
      <c r="J2" s="75"/>
      <c r="K2" s="75"/>
      <c r="L2" s="75"/>
    </row>
    <row r="3" spans="1:12" ht="15" thickBot="1" x14ac:dyDescent="0.4">
      <c r="A3" s="74" t="s">
        <v>2246</v>
      </c>
      <c r="B3" s="75"/>
      <c r="C3" s="75"/>
      <c r="D3" s="75"/>
      <c r="E3" s="75"/>
      <c r="F3" s="75"/>
      <c r="G3" s="75"/>
      <c r="H3" s="75"/>
      <c r="I3" s="75"/>
      <c r="J3" s="75"/>
      <c r="K3" s="75"/>
      <c r="L3" s="75"/>
    </row>
    <row r="4" spans="1:12" x14ac:dyDescent="0.35">
      <c r="A4" s="75"/>
      <c r="B4" s="76" t="s">
        <v>2247</v>
      </c>
      <c r="C4" s="77"/>
      <c r="D4" s="77"/>
      <c r="E4" s="78" t="s">
        <v>2248</v>
      </c>
      <c r="F4" s="77"/>
      <c r="G4" s="77"/>
      <c r="H4" s="77"/>
      <c r="I4" s="77"/>
      <c r="J4" s="77"/>
      <c r="K4" s="77"/>
      <c r="L4" s="79"/>
    </row>
    <row r="5" spans="1:12" x14ac:dyDescent="0.35">
      <c r="A5" s="75"/>
      <c r="B5" s="80" t="s">
        <v>2249</v>
      </c>
      <c r="C5" s="75"/>
      <c r="D5" s="75"/>
      <c r="E5" s="81" t="s">
        <v>2250</v>
      </c>
      <c r="F5" s="75"/>
      <c r="G5" s="75"/>
      <c r="H5" s="75"/>
      <c r="I5" s="75"/>
      <c r="J5" s="75"/>
      <c r="K5" s="75"/>
      <c r="L5" s="82"/>
    </row>
    <row r="6" spans="1:12" x14ac:dyDescent="0.35">
      <c r="A6" s="75"/>
      <c r="B6" s="80" t="s">
        <v>2251</v>
      </c>
      <c r="C6" s="75"/>
      <c r="D6" s="75"/>
      <c r="E6" s="81" t="s">
        <v>2252</v>
      </c>
      <c r="F6" s="75"/>
      <c r="G6" s="75"/>
      <c r="H6" s="75"/>
      <c r="I6" s="75"/>
      <c r="J6" s="75"/>
      <c r="K6" s="75"/>
      <c r="L6" s="82"/>
    </row>
    <row r="7" spans="1:12" x14ac:dyDescent="0.35">
      <c r="A7" s="75"/>
      <c r="B7" s="80" t="s">
        <v>2253</v>
      </c>
      <c r="C7" s="75"/>
      <c r="D7" s="75"/>
      <c r="E7" s="81" t="s">
        <v>2254</v>
      </c>
      <c r="F7" s="75"/>
      <c r="G7" s="75"/>
      <c r="H7" s="75"/>
      <c r="I7" s="75"/>
      <c r="J7" s="75"/>
      <c r="K7" s="75"/>
      <c r="L7" s="82"/>
    </row>
    <row r="8" spans="1:12" ht="15" thickBot="1" x14ac:dyDescent="0.4">
      <c r="A8" s="75"/>
      <c r="B8" s="83"/>
      <c r="C8" s="84"/>
      <c r="D8" s="84"/>
      <c r="E8" s="85"/>
      <c r="F8" s="84"/>
      <c r="G8" s="84"/>
      <c r="H8" s="84"/>
      <c r="I8" s="84"/>
      <c r="J8" s="84"/>
      <c r="K8" s="84"/>
      <c r="L8" s="86"/>
    </row>
    <row r="9" spans="1:12" x14ac:dyDescent="0.35">
      <c r="A9" s="75"/>
      <c r="B9" s="75"/>
      <c r="C9" s="75"/>
      <c r="D9" s="75"/>
      <c r="E9" s="75"/>
      <c r="F9" s="75"/>
      <c r="G9" s="75"/>
      <c r="H9" s="75"/>
      <c r="I9" s="75"/>
      <c r="J9" s="75"/>
      <c r="K9" s="75"/>
      <c r="L9" s="75"/>
    </row>
    <row r="10" spans="1:12" x14ac:dyDescent="0.35">
      <c r="A10" s="74" t="s">
        <v>2255</v>
      </c>
      <c r="B10" s="75"/>
      <c r="C10" s="75"/>
      <c r="D10" s="75"/>
      <c r="E10" s="75"/>
      <c r="F10" s="75"/>
      <c r="G10" s="75"/>
      <c r="H10" s="75"/>
      <c r="I10" s="75"/>
      <c r="J10" s="75"/>
      <c r="K10" s="75"/>
      <c r="L10" s="75"/>
    </row>
    <row r="11" spans="1:12" x14ac:dyDescent="0.35">
      <c r="A11" s="75"/>
      <c r="B11" s="75"/>
      <c r="C11" s="75"/>
      <c r="D11" s="75"/>
      <c r="E11" s="75"/>
      <c r="F11" s="75"/>
      <c r="G11" s="75"/>
      <c r="H11" s="75"/>
      <c r="I11" s="75"/>
      <c r="J11" s="75"/>
      <c r="K11" s="75"/>
      <c r="L11" s="75"/>
    </row>
    <row r="12" spans="1:12" x14ac:dyDescent="0.35">
      <c r="A12" s="87" t="s">
        <v>2256</v>
      </c>
      <c r="B12" s="87"/>
      <c r="C12" s="87"/>
      <c r="D12" s="87"/>
      <c r="E12" s="87"/>
      <c r="F12" s="87"/>
      <c r="G12" s="87"/>
      <c r="H12" s="87"/>
      <c r="I12" s="88"/>
      <c r="J12" s="75"/>
      <c r="K12" s="75"/>
      <c r="L12" s="75"/>
    </row>
    <row r="13" spans="1:12" x14ac:dyDescent="0.35">
      <c r="A13" s="75"/>
      <c r="B13" s="75"/>
      <c r="C13" s="75"/>
      <c r="D13" s="75"/>
      <c r="E13" s="75"/>
      <c r="F13" s="75"/>
      <c r="G13" s="75"/>
      <c r="H13" s="75"/>
      <c r="I13" s="75"/>
      <c r="J13" s="75"/>
      <c r="K13" s="75"/>
      <c r="L13" s="75"/>
    </row>
    <row r="14" spans="1:12" x14ac:dyDescent="0.35">
      <c r="A14" s="91"/>
      <c r="B14" s="91"/>
      <c r="C14" s="91"/>
      <c r="D14" s="91"/>
      <c r="E14" s="91"/>
      <c r="F14" s="91"/>
      <c r="G14" s="91"/>
      <c r="H14" s="91"/>
      <c r="I14" s="91"/>
      <c r="J14" s="75"/>
      <c r="K14" s="75"/>
      <c r="L14" s="75"/>
    </row>
  </sheetData>
  <mergeCells count="1">
    <mergeCell ref="A14:I14"/>
  </mergeCells>
  <hyperlinks>
    <hyperlink ref="B4" location="'Federal Funding Cuts'!A1" display="Federal Funding Cuts" xr:uid="{D308FCC8-5199-4B63-B794-0659AA006ECC}"/>
    <hyperlink ref="B5" location="'Economic Motivators'!A1" display="Economic Motivators" xr:uid="{B133C2BE-9FCD-4252-9845-899C9A51B42F}"/>
    <hyperlink ref="B6" location="'Investment trends'!A1" display="Investment Trends" xr:uid="{3E5B4A1F-47E9-46F7-B43B-AFA3F7C8F3A8}"/>
    <hyperlink ref="B7" location="'10MW Trends'!A1" display="10 Minute Walk Trends" xr:uid="{17B05D4A-381C-4E9D-82DA-6C8B247A2537}"/>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A0319-C139-4F0A-890C-C39970BEC216}">
  <dimension ref="B1:F16"/>
  <sheetViews>
    <sheetView showGridLines="0" workbookViewId="0">
      <selection activeCell="H16" sqref="H16"/>
    </sheetView>
  </sheetViews>
  <sheetFormatPr defaultColWidth="8.81640625" defaultRowHeight="13" x14ac:dyDescent="0.3"/>
  <cols>
    <col min="1" max="1" width="3.26953125" style="16" customWidth="1"/>
    <col min="2" max="2" width="61.81640625" style="15" customWidth="1"/>
    <col min="3" max="3" width="31.81640625" style="15" customWidth="1"/>
    <col min="4" max="4" width="1.453125" style="16" customWidth="1"/>
    <col min="5" max="5" width="8.81640625" style="16" hidden="1" customWidth="1"/>
    <col min="6" max="16384" width="8.81640625" style="16"/>
  </cols>
  <sheetData>
    <row r="1" spans="2:6" x14ac:dyDescent="0.3">
      <c r="B1" s="21" t="s">
        <v>2257</v>
      </c>
    </row>
    <row r="2" spans="2:6" x14ac:dyDescent="0.3">
      <c r="B2" s="28" t="s">
        <v>2258</v>
      </c>
    </row>
    <row r="3" spans="2:6" x14ac:dyDescent="0.3">
      <c r="B3" s="21"/>
    </row>
    <row r="4" spans="2:6" x14ac:dyDescent="0.3">
      <c r="B4" s="20" t="s">
        <v>2259</v>
      </c>
      <c r="C4" s="20" t="s">
        <v>2260</v>
      </c>
      <c r="D4" s="21"/>
      <c r="E4" s="21" t="s">
        <v>2261</v>
      </c>
      <c r="F4" s="21" t="s">
        <v>2262</v>
      </c>
    </row>
    <row r="5" spans="2:6" x14ac:dyDescent="0.3">
      <c r="B5" s="17" t="s">
        <v>255</v>
      </c>
      <c r="C5" s="17" t="s">
        <v>2263</v>
      </c>
      <c r="E5" s="32">
        <f>'Federal Funding Cuts by City'!B81</f>
        <v>21</v>
      </c>
      <c r="F5" s="22">
        <f t="shared" ref="F5:F11" si="0">E5/E$16</f>
        <v>0.27272727272727271</v>
      </c>
    </row>
    <row r="6" spans="2:6" ht="26" x14ac:dyDescent="0.3">
      <c r="B6" s="17" t="s">
        <v>2264</v>
      </c>
      <c r="C6" s="17" t="s">
        <v>2265</v>
      </c>
      <c r="E6" s="32">
        <f>'Federal Funding Cuts by City'!F81</f>
        <v>17</v>
      </c>
      <c r="F6" s="22">
        <f t="shared" si="0"/>
        <v>0.22077922077922077</v>
      </c>
    </row>
    <row r="7" spans="2:6" ht="26" x14ac:dyDescent="0.3">
      <c r="B7" s="17" t="s">
        <v>2241</v>
      </c>
      <c r="C7" s="17" t="s">
        <v>2266</v>
      </c>
      <c r="E7" s="32">
        <f>'Federal Funding Cuts by City'!D81</f>
        <v>9</v>
      </c>
      <c r="F7" s="22">
        <f t="shared" si="0"/>
        <v>0.11688311688311688</v>
      </c>
    </row>
    <row r="8" spans="2:6" ht="26" x14ac:dyDescent="0.3">
      <c r="B8" s="17" t="s">
        <v>2019</v>
      </c>
      <c r="C8" s="17" t="s">
        <v>2267</v>
      </c>
      <c r="E8" s="32">
        <f>'Federal Funding Cuts by City'!E81</f>
        <v>9</v>
      </c>
      <c r="F8" s="22">
        <f t="shared" si="0"/>
        <v>0.11688311688311688</v>
      </c>
    </row>
    <row r="9" spans="2:6" ht="26" x14ac:dyDescent="0.3">
      <c r="B9" s="17" t="s">
        <v>2240</v>
      </c>
      <c r="C9" s="17" t="s">
        <v>2268</v>
      </c>
      <c r="E9" s="32">
        <f>'Federal Funding Cuts by City'!C81</f>
        <v>7</v>
      </c>
      <c r="F9" s="22">
        <f t="shared" si="0"/>
        <v>9.0909090909090912E-2</v>
      </c>
    </row>
    <row r="10" spans="2:6" ht="13.5" thickBot="1" x14ac:dyDescent="0.35">
      <c r="B10" s="19" t="s">
        <v>2243</v>
      </c>
      <c r="C10" s="19" t="s">
        <v>2269</v>
      </c>
      <c r="E10" s="33">
        <f>'Federal Funding Cuts by City'!G81</f>
        <v>17</v>
      </c>
      <c r="F10" s="23">
        <f t="shared" si="0"/>
        <v>0.22077922077922077</v>
      </c>
    </row>
    <row r="11" spans="2:6" x14ac:dyDescent="0.3">
      <c r="B11" s="20" t="s">
        <v>2270</v>
      </c>
      <c r="C11" s="20" t="s">
        <v>2270</v>
      </c>
      <c r="E11" s="34">
        <f>'Federal Funding Cuts by City'!H81</f>
        <v>40</v>
      </c>
      <c r="F11" s="24">
        <f t="shared" si="0"/>
        <v>0.51948051948051943</v>
      </c>
    </row>
    <row r="12" spans="2:6" x14ac:dyDescent="0.3">
      <c r="B12" s="20"/>
      <c r="C12" s="20"/>
      <c r="E12" s="35"/>
      <c r="F12" s="18"/>
    </row>
    <row r="13" spans="2:6" x14ac:dyDescent="0.3">
      <c r="B13" s="17" t="s">
        <v>119</v>
      </c>
      <c r="C13" s="25" t="s">
        <v>2271</v>
      </c>
      <c r="D13" s="26"/>
      <c r="E13" s="36">
        <f>'Federal Funding Cuts by City'!K81</f>
        <v>16</v>
      </c>
      <c r="F13" s="27">
        <f>E13/E$16</f>
        <v>0.20779220779220781</v>
      </c>
    </row>
    <row r="14" spans="2:6" x14ac:dyDescent="0.3">
      <c r="B14" s="17" t="s">
        <v>83</v>
      </c>
      <c r="C14" s="25" t="s">
        <v>2272</v>
      </c>
      <c r="D14" s="26"/>
      <c r="E14" s="36">
        <f>'Federal Funding Cuts by City'!L81</f>
        <v>21</v>
      </c>
      <c r="F14" s="27">
        <f>E14/E$16</f>
        <v>0.27272727272727271</v>
      </c>
    </row>
    <row r="15" spans="2:6" x14ac:dyDescent="0.3">
      <c r="C15" s="16"/>
      <c r="E15" s="35"/>
    </row>
    <row r="16" spans="2:6" x14ac:dyDescent="0.3">
      <c r="C16" s="29" t="s">
        <v>2273</v>
      </c>
      <c r="D16" s="30"/>
      <c r="E16" s="37">
        <v>77</v>
      </c>
      <c r="F16" s="31">
        <v>77</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FC3DD-5106-4D2A-B176-D45E091034FD}">
  <dimension ref="B3:L28"/>
  <sheetViews>
    <sheetView workbookViewId="0">
      <selection activeCell="B20" sqref="B20:B28"/>
    </sheetView>
  </sheetViews>
  <sheetFormatPr defaultRowHeight="14.5" x14ac:dyDescent="0.35"/>
  <cols>
    <col min="2" max="2" width="22.81640625" bestFit="1" customWidth="1"/>
  </cols>
  <sheetData>
    <row r="3" spans="2:12" x14ac:dyDescent="0.35">
      <c r="C3" t="s">
        <v>21</v>
      </c>
      <c r="D3" t="s">
        <v>22</v>
      </c>
      <c r="E3" t="s">
        <v>23</v>
      </c>
      <c r="F3" t="s">
        <v>24</v>
      </c>
      <c r="G3" t="s">
        <v>25</v>
      </c>
      <c r="H3" t="s">
        <v>26</v>
      </c>
      <c r="I3" t="s">
        <v>27</v>
      </c>
      <c r="J3" t="s">
        <v>28</v>
      </c>
      <c r="K3" t="s">
        <v>29</v>
      </c>
    </row>
    <row r="4" spans="2:12" x14ac:dyDescent="0.35">
      <c r="B4" t="s">
        <v>49</v>
      </c>
      <c r="C4">
        <f>COUNTIFS('Source Data'!AS:AS,"&gt;4",'Source Data'!$D:$D,econ_benefits!$B4)</f>
        <v>20</v>
      </c>
      <c r="D4">
        <f>COUNTIFS('Source Data'!AT:AT,"&gt;4",'Source Data'!$D:$D,econ_benefits!$B4)</f>
        <v>43</v>
      </c>
      <c r="E4">
        <f>COUNTIFS('Source Data'!AU:AU,"&gt;4",'Source Data'!$D:$D,econ_benefits!$B4)</f>
        <v>43</v>
      </c>
      <c r="F4">
        <f>COUNTIFS('Source Data'!AV:AV,"&gt;4",'Source Data'!$D:$D,econ_benefits!$B4)</f>
        <v>40</v>
      </c>
      <c r="G4">
        <f>COUNTIFS('Source Data'!AW:AW,"&gt;4",'Source Data'!$D:$D,econ_benefits!$B4)</f>
        <v>43</v>
      </c>
      <c r="H4">
        <f>COUNTIFS('Source Data'!AX:AX,"&gt;4",'Source Data'!$D:$D,econ_benefits!$B4)</f>
        <v>23</v>
      </c>
      <c r="I4">
        <f>COUNTIFS('Source Data'!AY:AY,"&gt;4",'Source Data'!$D:$D,econ_benefits!$B4)</f>
        <v>41</v>
      </c>
      <c r="J4">
        <f>COUNTIFS('Source Data'!AZ:AZ,"&gt;4",'Source Data'!$D:$D,econ_benefits!$B4)</f>
        <v>50</v>
      </c>
      <c r="K4">
        <f>COUNTIFS('Source Data'!BA:BA,"&gt;4",'Source Data'!$D:$D,econ_benefits!$B4)</f>
        <v>6</v>
      </c>
      <c r="L4">
        <f>COUNTIFS('Source Data'!D:D,econ_benefits!B4,'Source Data'!BB:BB,"&lt;9")</f>
        <v>62</v>
      </c>
    </row>
    <row r="5" spans="2:12" x14ac:dyDescent="0.35">
      <c r="B5" t="s">
        <v>85</v>
      </c>
      <c r="C5">
        <f>COUNTIFS('Source Data'!AS:AS,"&gt;4",'Source Data'!$D:$D,econ_benefits!$B5)</f>
        <v>2</v>
      </c>
      <c r="D5">
        <f>COUNTIFS('Source Data'!AT:AT,"&gt;4",'Source Data'!$D:$D,econ_benefits!$B5)</f>
        <v>4</v>
      </c>
      <c r="E5">
        <f>COUNTIFS('Source Data'!AU:AU,"&gt;4",'Source Data'!$D:$D,econ_benefits!$B5)</f>
        <v>6</v>
      </c>
      <c r="F5">
        <f>COUNTIFS('Source Data'!AV:AV,"&gt;4",'Source Data'!$D:$D,econ_benefits!$B5)</f>
        <v>4</v>
      </c>
      <c r="G5">
        <f>COUNTIFS('Source Data'!AW:AW,"&gt;4",'Source Data'!$D:$D,econ_benefits!$B5)</f>
        <v>8</v>
      </c>
      <c r="H5">
        <f>COUNTIFS('Source Data'!AX:AX,"&gt;4",'Source Data'!$D:$D,econ_benefits!$B5)</f>
        <v>6</v>
      </c>
      <c r="I5">
        <f>COUNTIFS('Source Data'!AY:AY,"&gt;4",'Source Data'!$D:$D,econ_benefits!$B5)</f>
        <v>7</v>
      </c>
      <c r="J5">
        <f>COUNTIFS('Source Data'!AZ:AZ,"&gt;4",'Source Data'!$D:$D,econ_benefits!$B5)</f>
        <v>6</v>
      </c>
      <c r="K5">
        <f>COUNTIFS('Source Data'!BA:BA,"&gt;4",'Source Data'!$D:$D,econ_benefits!$B5)</f>
        <v>3</v>
      </c>
      <c r="L5">
        <f>COUNTIFS('Source Data'!D:D,econ_benefits!B5,'Source Data'!BB:BB,"&lt;9")</f>
        <v>11</v>
      </c>
    </row>
    <row r="6" spans="2:12" x14ac:dyDescent="0.35">
      <c r="B6" t="s">
        <v>501</v>
      </c>
      <c r="C6">
        <f>COUNTIFS('Source Data'!AS:AS,"&gt;4",'Source Data'!$D:$D,econ_benefits!$B6)</f>
        <v>25</v>
      </c>
      <c r="D6">
        <f>COUNTIFS('Source Data'!AT:AT,"&gt;4",'Source Data'!$D:$D,econ_benefits!$B6)</f>
        <v>31</v>
      </c>
      <c r="E6">
        <f>COUNTIFS('Source Data'!AU:AU,"&gt;4",'Source Data'!$D:$D,econ_benefits!$B6)</f>
        <v>34</v>
      </c>
      <c r="F6">
        <f>COUNTIFS('Source Data'!AV:AV,"&gt;4",'Source Data'!$D:$D,econ_benefits!$B6)</f>
        <v>36</v>
      </c>
      <c r="G6">
        <f>COUNTIFS('Source Data'!AW:AW,"&gt;4",'Source Data'!$D:$D,econ_benefits!$B6)</f>
        <v>31</v>
      </c>
      <c r="H6">
        <f>COUNTIFS('Source Data'!AX:AX,"&gt;4",'Source Data'!$D:$D,econ_benefits!$B6)</f>
        <v>9</v>
      </c>
      <c r="I6">
        <f>COUNTIFS('Source Data'!AY:AY,"&gt;4",'Source Data'!$D:$D,econ_benefits!$B6)</f>
        <v>28</v>
      </c>
      <c r="J6">
        <f>COUNTIFS('Source Data'!AZ:AZ,"&gt;4",'Source Data'!$D:$D,econ_benefits!$B6)</f>
        <v>28</v>
      </c>
      <c r="K6">
        <f>COUNTIFS('Source Data'!BA:BA,"&gt;4",'Source Data'!$D:$D,econ_benefits!$B6)</f>
        <v>10</v>
      </c>
      <c r="L6">
        <f>COUNTIFS('Source Data'!D:D,econ_benefits!B6,'Source Data'!BB:BB,"&lt;9")</f>
        <v>63</v>
      </c>
    </row>
    <row r="8" spans="2:12" x14ac:dyDescent="0.35">
      <c r="C8" t="s">
        <v>21</v>
      </c>
      <c r="D8" t="s">
        <v>22</v>
      </c>
      <c r="E8" t="s">
        <v>23</v>
      </c>
      <c r="F8" t="s">
        <v>24</v>
      </c>
      <c r="G8" t="s">
        <v>25</v>
      </c>
      <c r="H8" t="s">
        <v>26</v>
      </c>
      <c r="I8" t="s">
        <v>27</v>
      </c>
      <c r="J8" t="s">
        <v>28</v>
      </c>
      <c r="K8" t="s">
        <v>29</v>
      </c>
    </row>
    <row r="9" spans="2:12" x14ac:dyDescent="0.35">
      <c r="B9" t="s">
        <v>49</v>
      </c>
      <c r="C9">
        <f>C4/$L4</f>
        <v>0.32258064516129031</v>
      </c>
      <c r="D9">
        <f t="shared" ref="D9:K9" si="0">D4/$L4</f>
        <v>0.69354838709677424</v>
      </c>
      <c r="E9">
        <f t="shared" si="0"/>
        <v>0.69354838709677424</v>
      </c>
      <c r="F9">
        <f t="shared" si="0"/>
        <v>0.64516129032258063</v>
      </c>
      <c r="G9">
        <f t="shared" si="0"/>
        <v>0.69354838709677424</v>
      </c>
      <c r="H9">
        <f t="shared" si="0"/>
        <v>0.37096774193548387</v>
      </c>
      <c r="I9">
        <f t="shared" si="0"/>
        <v>0.66129032258064513</v>
      </c>
      <c r="J9">
        <f t="shared" si="0"/>
        <v>0.80645161290322576</v>
      </c>
      <c r="K9">
        <f t="shared" si="0"/>
        <v>9.6774193548387094E-2</v>
      </c>
    </row>
    <row r="10" spans="2:12" x14ac:dyDescent="0.35">
      <c r="B10" t="s">
        <v>85</v>
      </c>
      <c r="C10">
        <f t="shared" ref="C10:K10" si="1">C5/$L5</f>
        <v>0.18181818181818182</v>
      </c>
      <c r="D10">
        <f t="shared" si="1"/>
        <v>0.36363636363636365</v>
      </c>
      <c r="E10">
        <f t="shared" si="1"/>
        <v>0.54545454545454541</v>
      </c>
      <c r="F10">
        <f t="shared" si="1"/>
        <v>0.36363636363636365</v>
      </c>
      <c r="G10">
        <f t="shared" si="1"/>
        <v>0.72727272727272729</v>
      </c>
      <c r="H10">
        <f t="shared" si="1"/>
        <v>0.54545454545454541</v>
      </c>
      <c r="I10">
        <f t="shared" si="1"/>
        <v>0.63636363636363635</v>
      </c>
      <c r="J10">
        <f t="shared" si="1"/>
        <v>0.54545454545454541</v>
      </c>
      <c r="K10">
        <f t="shared" si="1"/>
        <v>0.27272727272727271</v>
      </c>
    </row>
    <row r="11" spans="2:12" x14ac:dyDescent="0.35">
      <c r="B11" t="s">
        <v>501</v>
      </c>
      <c r="C11">
        <f t="shared" ref="C11:K11" si="2">C6/$L6</f>
        <v>0.3968253968253968</v>
      </c>
      <c r="D11">
        <f t="shared" si="2"/>
        <v>0.49206349206349204</v>
      </c>
      <c r="E11">
        <f t="shared" si="2"/>
        <v>0.53968253968253965</v>
      </c>
      <c r="F11">
        <f t="shared" si="2"/>
        <v>0.5714285714285714</v>
      </c>
      <c r="G11">
        <f t="shared" si="2"/>
        <v>0.49206349206349204</v>
      </c>
      <c r="H11">
        <f t="shared" si="2"/>
        <v>0.14285714285714285</v>
      </c>
      <c r="I11">
        <f t="shared" si="2"/>
        <v>0.44444444444444442</v>
      </c>
      <c r="J11">
        <f t="shared" si="2"/>
        <v>0.44444444444444442</v>
      </c>
      <c r="K11">
        <f t="shared" si="2"/>
        <v>0.15873015873015872</v>
      </c>
    </row>
    <row r="13" spans="2:12" x14ac:dyDescent="0.35">
      <c r="C13" t="s">
        <v>21</v>
      </c>
      <c r="D13" t="s">
        <v>22</v>
      </c>
      <c r="E13" t="s">
        <v>23</v>
      </c>
      <c r="F13" t="s">
        <v>24</v>
      </c>
      <c r="G13" t="s">
        <v>25</v>
      </c>
      <c r="H13" t="s">
        <v>26</v>
      </c>
      <c r="I13" t="s">
        <v>27</v>
      </c>
      <c r="J13" t="s">
        <v>28</v>
      </c>
      <c r="K13" t="s">
        <v>29</v>
      </c>
    </row>
    <row r="14" spans="2:12" x14ac:dyDescent="0.35">
      <c r="B14" t="s">
        <v>49</v>
      </c>
      <c r="C14">
        <v>0.32258064516129031</v>
      </c>
      <c r="D14">
        <v>0.69354838709677424</v>
      </c>
      <c r="E14">
        <v>0.69354838709677424</v>
      </c>
      <c r="F14">
        <v>0.64516129032258063</v>
      </c>
      <c r="G14">
        <v>0.67741935483870963</v>
      </c>
      <c r="H14">
        <v>0.37096774193548387</v>
      </c>
      <c r="I14">
        <v>0.66129032258064513</v>
      </c>
      <c r="J14">
        <v>0.79032258064516125</v>
      </c>
      <c r="K14">
        <v>9.6774193548387094E-2</v>
      </c>
    </row>
    <row r="15" spans="2:12" x14ac:dyDescent="0.35">
      <c r="B15" t="s">
        <v>85</v>
      </c>
      <c r="C15">
        <v>9.0909090909090912E-2</v>
      </c>
      <c r="D15">
        <v>0.36363636363636365</v>
      </c>
      <c r="E15">
        <v>0.54545454545454541</v>
      </c>
      <c r="F15">
        <v>0.36363636363636365</v>
      </c>
      <c r="G15">
        <v>0.72727272727272729</v>
      </c>
      <c r="H15">
        <v>0.54545454545454541</v>
      </c>
      <c r="I15">
        <v>0.63636363636363635</v>
      </c>
      <c r="J15">
        <v>0.36363636363636365</v>
      </c>
      <c r="K15">
        <v>0.27272727272727271</v>
      </c>
    </row>
    <row r="16" spans="2:12" x14ac:dyDescent="0.35">
      <c r="B16" t="s">
        <v>501</v>
      </c>
      <c r="C16">
        <v>0.36065573770491804</v>
      </c>
      <c r="D16">
        <v>0.44262295081967212</v>
      </c>
      <c r="E16">
        <v>0.52459016393442626</v>
      </c>
      <c r="F16">
        <v>0.45901639344262296</v>
      </c>
      <c r="G16">
        <v>0.49180327868852458</v>
      </c>
      <c r="H16">
        <v>0.16393442622950818</v>
      </c>
      <c r="I16">
        <v>0.42622950819672129</v>
      </c>
      <c r="J16">
        <v>0.4098360655737705</v>
      </c>
      <c r="K16">
        <v>0.16393442622950818</v>
      </c>
    </row>
    <row r="19" spans="2:5" x14ac:dyDescent="0.35">
      <c r="C19" t="s">
        <v>2274</v>
      </c>
      <c r="D19" t="s">
        <v>85</v>
      </c>
      <c r="E19" t="s">
        <v>501</v>
      </c>
    </row>
    <row r="20" spans="2:5" x14ac:dyDescent="0.35">
      <c r="B20" t="s">
        <v>2275</v>
      </c>
      <c r="C20" s="1">
        <v>0.79032258064516125</v>
      </c>
      <c r="D20" s="1">
        <v>9.0909090909090912E-2</v>
      </c>
      <c r="E20" s="1">
        <v>0.36065573770491804</v>
      </c>
    </row>
    <row r="21" spans="2:5" x14ac:dyDescent="0.35">
      <c r="B21" t="s">
        <v>2276</v>
      </c>
      <c r="C21" s="1">
        <v>0.69354838709677424</v>
      </c>
      <c r="D21" s="1">
        <v>0.36363636363636365</v>
      </c>
      <c r="E21" s="1">
        <v>0.44262295081967212</v>
      </c>
    </row>
    <row r="22" spans="2:5" x14ac:dyDescent="0.35">
      <c r="B22" t="s">
        <v>2277</v>
      </c>
      <c r="C22" s="1">
        <v>0.69354838709677424</v>
      </c>
      <c r="D22" s="1">
        <v>0.54545454545454541</v>
      </c>
      <c r="E22" s="1">
        <v>0.52459016393442626</v>
      </c>
    </row>
    <row r="23" spans="2:5" x14ac:dyDescent="0.35">
      <c r="B23" t="s">
        <v>2278</v>
      </c>
      <c r="C23" s="1">
        <v>0.67741935483870963</v>
      </c>
      <c r="D23" s="1">
        <v>0.36363636363636365</v>
      </c>
      <c r="E23" s="1">
        <v>0.45901639344262296</v>
      </c>
    </row>
    <row r="24" spans="2:5" x14ac:dyDescent="0.35">
      <c r="B24" t="s">
        <v>2279</v>
      </c>
      <c r="C24" s="1">
        <v>0.66129032258064513</v>
      </c>
      <c r="D24" s="1">
        <v>0.72727272727272729</v>
      </c>
      <c r="E24" s="1">
        <v>0.49180327868852458</v>
      </c>
    </row>
    <row r="25" spans="2:5" x14ac:dyDescent="0.35">
      <c r="B25" t="s">
        <v>2280</v>
      </c>
      <c r="C25" s="1">
        <v>0.64516129032258063</v>
      </c>
      <c r="D25" s="1">
        <v>0.54545454545454541</v>
      </c>
      <c r="E25" s="1">
        <v>0.16393442622950818</v>
      </c>
    </row>
    <row r="26" spans="2:5" x14ac:dyDescent="0.35">
      <c r="B26" t="s">
        <v>2281</v>
      </c>
      <c r="C26" s="1">
        <v>0.37096774193548387</v>
      </c>
      <c r="D26" s="1">
        <v>0.63636363636363635</v>
      </c>
      <c r="E26" s="1">
        <v>0.42622950819672129</v>
      </c>
    </row>
    <row r="27" spans="2:5" x14ac:dyDescent="0.35">
      <c r="B27" t="s">
        <v>2282</v>
      </c>
      <c r="C27" s="1">
        <v>0.32258064516129031</v>
      </c>
      <c r="D27" s="1">
        <v>0.36363636363636365</v>
      </c>
      <c r="E27" s="1">
        <v>0.4098360655737705</v>
      </c>
    </row>
    <row r="28" spans="2:5" x14ac:dyDescent="0.35">
      <c r="B28" t="s">
        <v>2269</v>
      </c>
      <c r="C28" s="1">
        <v>9.6774193548387094E-2</v>
      </c>
      <c r="D28" s="1">
        <v>0.27272727272727271</v>
      </c>
      <c r="E28" s="1">
        <v>0.16393442622950818</v>
      </c>
    </row>
  </sheetData>
  <autoFilter ref="B19:C28" xr:uid="{752FC3DD-5106-4D2A-B176-D45E091034FD}">
    <sortState xmlns:xlrd2="http://schemas.microsoft.com/office/spreadsheetml/2017/richdata2" ref="B20:C28">
      <sortCondition descending="1" ref="C19:C28"/>
    </sortState>
  </autoFilter>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399F7-0217-47B8-ADDC-22CF5CF9016D}">
  <dimension ref="B1:I18"/>
  <sheetViews>
    <sheetView showGridLines="0" zoomScaleNormal="100" workbookViewId="0">
      <selection activeCell="B6" sqref="B6"/>
    </sheetView>
  </sheetViews>
  <sheetFormatPr defaultColWidth="8.7265625" defaultRowHeight="13" x14ac:dyDescent="0.3"/>
  <cols>
    <col min="1" max="1" width="2" style="16" customWidth="1"/>
    <col min="2" max="2" width="45.453125" style="16" customWidth="1"/>
    <col min="3" max="3" width="36.453125" style="16" customWidth="1"/>
    <col min="4" max="4" width="18.81640625" style="16" hidden="1" customWidth="1"/>
    <col min="5" max="5" width="0" style="16" hidden="1" customWidth="1"/>
    <col min="6" max="6" width="19" style="16" hidden="1" customWidth="1"/>
    <col min="7" max="7" width="1.1796875" style="16" customWidth="1"/>
    <col min="8" max="8" width="8.7265625" style="16"/>
    <col min="9" max="9" width="8" style="16" customWidth="1"/>
    <col min="10" max="16384" width="8.7265625" style="16"/>
  </cols>
  <sheetData>
    <row r="1" spans="2:9" x14ac:dyDescent="0.3">
      <c r="B1" s="21" t="s">
        <v>2283</v>
      </c>
    </row>
    <row r="2" spans="2:9" x14ac:dyDescent="0.3">
      <c r="B2" s="16" t="s">
        <v>2284</v>
      </c>
    </row>
    <row r="3" spans="2:9" x14ac:dyDescent="0.3">
      <c r="B3" s="16" t="s">
        <v>2285</v>
      </c>
    </row>
    <row r="5" spans="2:9" x14ac:dyDescent="0.3">
      <c r="E5" s="16" t="s">
        <v>2261</v>
      </c>
      <c r="H5" s="28" t="s">
        <v>2286</v>
      </c>
      <c r="I5" s="28"/>
    </row>
    <row r="6" spans="2:9" ht="39" x14ac:dyDescent="0.3">
      <c r="B6" s="49" t="s">
        <v>2259</v>
      </c>
      <c r="C6" s="49" t="s">
        <v>2260</v>
      </c>
      <c r="D6" s="49"/>
      <c r="E6" s="49" t="s">
        <v>2287</v>
      </c>
      <c r="F6" s="49" t="s">
        <v>2288</v>
      </c>
      <c r="G6" s="21"/>
      <c r="H6" s="50" t="s">
        <v>2289</v>
      </c>
      <c r="I6" s="50" t="s">
        <v>2290</v>
      </c>
    </row>
    <row r="7" spans="2:9" ht="26" x14ac:dyDescent="0.3">
      <c r="B7" s="45" t="s">
        <v>2276</v>
      </c>
      <c r="C7" s="46" t="s">
        <v>2291</v>
      </c>
      <c r="D7" s="47" t="s">
        <v>22</v>
      </c>
      <c r="E7" s="47">
        <f>'Economic Motivators by City'!D80</f>
        <v>59</v>
      </c>
      <c r="F7" s="47">
        <f>'Economic Motivators by City'!P80</f>
        <v>28</v>
      </c>
      <c r="G7" s="52"/>
      <c r="H7" s="48">
        <f t="shared" ref="H7:H15" si="0">E7/E$16</f>
        <v>0.75641025641025639</v>
      </c>
      <c r="I7" s="48">
        <f t="shared" ref="I7:I15" si="1">F7/F$16</f>
        <v>0.50909090909090904</v>
      </c>
    </row>
    <row r="8" spans="2:9" ht="26" x14ac:dyDescent="0.3">
      <c r="B8" s="41" t="s">
        <v>2280</v>
      </c>
      <c r="C8" s="42" t="s">
        <v>2292</v>
      </c>
      <c r="D8" s="43" t="s">
        <v>24</v>
      </c>
      <c r="E8" s="43">
        <f>'Economic Motivators by City'!F80</f>
        <v>58</v>
      </c>
      <c r="F8" s="43">
        <f>'Economic Motivators by City'!R80</f>
        <v>16</v>
      </c>
      <c r="G8" s="52"/>
      <c r="H8" s="44">
        <f t="shared" si="0"/>
        <v>0.74358974358974361</v>
      </c>
      <c r="I8" s="44">
        <f t="shared" si="1"/>
        <v>0.29090909090909089</v>
      </c>
    </row>
    <row r="9" spans="2:9" ht="26" x14ac:dyDescent="0.3">
      <c r="B9" s="41" t="s">
        <v>2277</v>
      </c>
      <c r="C9" s="42" t="s">
        <v>2293</v>
      </c>
      <c r="D9" s="43" t="s">
        <v>23</v>
      </c>
      <c r="E9" s="43">
        <f>'Economic Motivators by City'!E80</f>
        <v>56</v>
      </c>
      <c r="F9" s="43">
        <f>'Economic Motivators by City'!Q80</f>
        <v>11</v>
      </c>
      <c r="G9" s="52"/>
      <c r="H9" s="44">
        <f t="shared" si="0"/>
        <v>0.71794871794871795</v>
      </c>
      <c r="I9" s="44">
        <f t="shared" si="1"/>
        <v>0.2</v>
      </c>
    </row>
    <row r="10" spans="2:9" ht="26" x14ac:dyDescent="0.3">
      <c r="B10" s="41" t="s">
        <v>2279</v>
      </c>
      <c r="C10" s="42" t="s">
        <v>2294</v>
      </c>
      <c r="D10" s="43" t="s">
        <v>27</v>
      </c>
      <c r="E10" s="43">
        <f>'Economic Motivators by City'!I80</f>
        <v>55</v>
      </c>
      <c r="F10" s="43">
        <f>'Economic Motivators by City'!U80</f>
        <v>10</v>
      </c>
      <c r="G10" s="52"/>
      <c r="H10" s="44">
        <f t="shared" si="0"/>
        <v>0.70512820512820518</v>
      </c>
      <c r="I10" s="44">
        <f t="shared" si="1"/>
        <v>0.18181818181818182</v>
      </c>
    </row>
    <row r="11" spans="2:9" ht="26" x14ac:dyDescent="0.3">
      <c r="B11" s="41" t="s">
        <v>2275</v>
      </c>
      <c r="C11" s="42" t="s">
        <v>2295</v>
      </c>
      <c r="D11" s="43" t="s">
        <v>28</v>
      </c>
      <c r="E11" s="43">
        <f>'Economic Motivators by City'!J80</f>
        <v>65</v>
      </c>
      <c r="F11" s="43">
        <f>'Economic Motivators by City'!V80</f>
        <v>9</v>
      </c>
      <c r="G11" s="52"/>
      <c r="H11" s="44">
        <f t="shared" si="0"/>
        <v>0.83333333333333337</v>
      </c>
      <c r="I11" s="44">
        <f t="shared" si="1"/>
        <v>0.16363636363636364</v>
      </c>
    </row>
    <row r="12" spans="2:9" x14ac:dyDescent="0.3">
      <c r="B12" s="41" t="s">
        <v>2278</v>
      </c>
      <c r="C12" s="42" t="s">
        <v>2278</v>
      </c>
      <c r="D12" s="43" t="s">
        <v>25</v>
      </c>
      <c r="E12" s="43">
        <f>'Economic Motivators by City'!G80</f>
        <v>53</v>
      </c>
      <c r="F12" s="43">
        <f>'Economic Motivators by City'!S80</f>
        <v>8</v>
      </c>
      <c r="G12" s="52"/>
      <c r="H12" s="44">
        <f t="shared" si="0"/>
        <v>0.67948717948717952</v>
      </c>
      <c r="I12" s="44">
        <f t="shared" si="1"/>
        <v>0.14545454545454545</v>
      </c>
    </row>
    <row r="13" spans="2:9" x14ac:dyDescent="0.3">
      <c r="B13" s="41" t="s">
        <v>2282</v>
      </c>
      <c r="C13" s="42" t="s">
        <v>2282</v>
      </c>
      <c r="D13" s="43" t="s">
        <v>21</v>
      </c>
      <c r="E13" s="43">
        <f>'Economic Motivators by City'!C80</f>
        <v>35</v>
      </c>
      <c r="F13" s="43">
        <f>'Economic Motivators by City'!O80</f>
        <v>8</v>
      </c>
      <c r="G13" s="52"/>
      <c r="H13" s="44">
        <f t="shared" si="0"/>
        <v>0.44871794871794873</v>
      </c>
      <c r="I13" s="44">
        <f t="shared" si="1"/>
        <v>0.14545454545454545</v>
      </c>
    </row>
    <row r="14" spans="2:9" x14ac:dyDescent="0.3">
      <c r="B14" s="41" t="s">
        <v>2281</v>
      </c>
      <c r="C14" s="42" t="s">
        <v>2281</v>
      </c>
      <c r="D14" s="43" t="s">
        <v>26</v>
      </c>
      <c r="E14" s="43">
        <f>'Economic Motivators by City'!H80</f>
        <v>32</v>
      </c>
      <c r="F14" s="43">
        <f>'Economic Motivators by City'!T80</f>
        <v>0</v>
      </c>
      <c r="G14" s="52"/>
      <c r="H14" s="44">
        <f t="shared" si="0"/>
        <v>0.41025641025641024</v>
      </c>
      <c r="I14" s="44">
        <f t="shared" si="1"/>
        <v>0</v>
      </c>
    </row>
    <row r="15" spans="2:9" x14ac:dyDescent="0.3">
      <c r="B15" s="38" t="s">
        <v>2269</v>
      </c>
      <c r="C15" s="39" t="s">
        <v>2269</v>
      </c>
      <c r="D15" s="16" t="s">
        <v>29</v>
      </c>
      <c r="E15" s="16">
        <f>'Economic Motivators by City'!K80</f>
        <v>18</v>
      </c>
      <c r="F15" s="16">
        <f>'Economic Motivators by City'!W80</f>
        <v>6</v>
      </c>
      <c r="H15" s="40">
        <f t="shared" si="0"/>
        <v>0.23076923076923078</v>
      </c>
      <c r="I15" s="40">
        <f t="shared" si="1"/>
        <v>0.10909090909090909</v>
      </c>
    </row>
    <row r="16" spans="2:9" x14ac:dyDescent="0.3">
      <c r="C16" s="30" t="s">
        <v>2273</v>
      </c>
      <c r="D16" s="30" t="s">
        <v>2296</v>
      </c>
      <c r="E16" s="30">
        <f>'Economic Motivators by City'!L80</f>
        <v>78</v>
      </c>
      <c r="F16" s="30">
        <f>'Economic Motivators by City'!X80</f>
        <v>55</v>
      </c>
      <c r="G16" s="21"/>
      <c r="H16" s="51">
        <f>E16</f>
        <v>78</v>
      </c>
      <c r="I16" s="51">
        <f>F16</f>
        <v>55</v>
      </c>
    </row>
    <row r="18" spans="2:2" x14ac:dyDescent="0.3">
      <c r="B18" s="16" t="s">
        <v>2297</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767C2-4D82-47AD-B567-058F77FCDE60}">
  <dimension ref="B2:N47"/>
  <sheetViews>
    <sheetView showGridLines="0" zoomScaleNormal="100" workbookViewId="0">
      <selection activeCell="D7" sqref="D7"/>
    </sheetView>
  </sheetViews>
  <sheetFormatPr defaultColWidth="8.81640625" defaultRowHeight="13" x14ac:dyDescent="0.3"/>
  <cols>
    <col min="1" max="1" width="8.81640625" style="53"/>
    <col min="2" max="2" width="17.1796875" style="53" customWidth="1"/>
    <col min="3" max="9" width="15.1796875" style="53" customWidth="1"/>
    <col min="10" max="10" width="1.453125" style="53" customWidth="1"/>
    <col min="11" max="11" width="16.81640625" style="53" customWidth="1"/>
    <col min="12" max="12" width="14.81640625" style="53" bestFit="1" customWidth="1"/>
    <col min="13" max="13" width="8.81640625" style="53"/>
    <col min="14" max="14" width="16.453125" style="53" bestFit="1" customWidth="1"/>
    <col min="15" max="16384" width="8.81640625" style="53"/>
  </cols>
  <sheetData>
    <row r="2" spans="2:14" x14ac:dyDescent="0.3">
      <c r="B2" s="54" t="s">
        <v>2298</v>
      </c>
    </row>
    <row r="3" spans="2:14" x14ac:dyDescent="0.3">
      <c r="B3" s="55" t="s">
        <v>2299</v>
      </c>
    </row>
    <row r="4" spans="2:14" x14ac:dyDescent="0.3">
      <c r="B4" s="55"/>
      <c r="I4" s="73" t="s">
        <v>2300</v>
      </c>
    </row>
    <row r="5" spans="2:14" x14ac:dyDescent="0.3">
      <c r="C5" s="68">
        <v>2019</v>
      </c>
      <c r="D5" s="68">
        <v>2020</v>
      </c>
      <c r="E5" s="68">
        <v>2021</v>
      </c>
      <c r="F5" s="68">
        <v>2022</v>
      </c>
      <c r="G5" s="68">
        <v>2023</v>
      </c>
      <c r="H5" s="68">
        <v>2024</v>
      </c>
      <c r="I5" s="68">
        <v>2025</v>
      </c>
    </row>
    <row r="6" spans="2:14" x14ac:dyDescent="0.3">
      <c r="B6" s="57" t="s">
        <v>2301</v>
      </c>
      <c r="C6" s="67">
        <v>0</v>
      </c>
      <c r="D6" s="67">
        <v>222045927.4871769</v>
      </c>
      <c r="E6" s="67">
        <v>340241001.23174381</v>
      </c>
      <c r="F6" s="67">
        <v>1037689139.5918121</v>
      </c>
      <c r="G6" s="67">
        <v>1787930860.3826599</v>
      </c>
      <c r="H6" s="67">
        <v>2285813300.6143494</v>
      </c>
      <c r="I6" s="67">
        <v>2683548168.849575</v>
      </c>
      <c r="J6" s="56"/>
      <c r="K6" s="56"/>
      <c r="N6" s="56"/>
    </row>
    <row r="7" spans="2:14" x14ac:dyDescent="0.3">
      <c r="B7" s="57" t="s">
        <v>2302</v>
      </c>
      <c r="C7" s="66">
        <v>249615257.08960354</v>
      </c>
      <c r="D7" s="66">
        <v>240124276.22868201</v>
      </c>
      <c r="E7" s="66">
        <v>304652572.89354074</v>
      </c>
      <c r="F7" s="66">
        <v>307545665.61531997</v>
      </c>
      <c r="G7" s="66">
        <v>310327560.96640277</v>
      </c>
      <c r="H7" s="66">
        <v>456207974.66195124</v>
      </c>
      <c r="I7" s="66">
        <v>360997440.3965106</v>
      </c>
      <c r="J7" s="56"/>
      <c r="K7" s="56"/>
      <c r="L7" s="58"/>
      <c r="N7" s="56"/>
    </row>
    <row r="8" spans="2:14" x14ac:dyDescent="0.3">
      <c r="B8" s="57" t="s">
        <v>2303</v>
      </c>
      <c r="C8" s="66">
        <v>5544792852.9970789</v>
      </c>
      <c r="D8" s="66">
        <v>5505161935.1922026</v>
      </c>
      <c r="E8" s="66">
        <v>5137779794.2131634</v>
      </c>
      <c r="F8" s="66">
        <v>5218074178.2122936</v>
      </c>
      <c r="G8" s="66">
        <v>5545460444.4943609</v>
      </c>
      <c r="H8" s="66">
        <v>5915710636.7541456</v>
      </c>
      <c r="I8" s="66">
        <v>6069038513.9360552</v>
      </c>
      <c r="J8" s="56"/>
      <c r="K8" s="56"/>
      <c r="L8" s="58"/>
      <c r="N8" s="56"/>
    </row>
    <row r="9" spans="2:14" x14ac:dyDescent="0.3">
      <c r="B9" s="57" t="s">
        <v>2304</v>
      </c>
      <c r="C9" s="66">
        <v>1871595517.9133179</v>
      </c>
      <c r="D9" s="66">
        <v>1887643415.4778943</v>
      </c>
      <c r="E9" s="66">
        <v>2191721232.6206784</v>
      </c>
      <c r="F9" s="66">
        <v>2310509483.7228041</v>
      </c>
      <c r="G9" s="66">
        <v>2524109932.1949987</v>
      </c>
      <c r="H9" s="66">
        <v>2493654265.3384566</v>
      </c>
      <c r="I9" s="66">
        <v>2872023633.7680798</v>
      </c>
      <c r="J9" s="56"/>
      <c r="K9" s="56"/>
      <c r="L9" s="58"/>
      <c r="N9" s="56"/>
    </row>
    <row r="10" spans="2:14" x14ac:dyDescent="0.3">
      <c r="B10" s="57" t="s">
        <v>2305</v>
      </c>
      <c r="C10" s="66">
        <v>629617557</v>
      </c>
      <c r="D10" s="66">
        <v>690384912.16083205</v>
      </c>
      <c r="E10" s="66">
        <v>724656601.19833314</v>
      </c>
      <c r="F10" s="66">
        <v>702695399.52458751</v>
      </c>
      <c r="G10" s="66">
        <v>678073134.40300405</v>
      </c>
      <c r="H10" s="66">
        <v>716134700.39702356</v>
      </c>
      <c r="I10" s="66">
        <v>689298894.96683133</v>
      </c>
      <c r="J10" s="56"/>
      <c r="K10" s="56"/>
      <c r="L10" s="59"/>
      <c r="N10" s="56"/>
    </row>
    <row r="11" spans="2:14" ht="13.5" thickBot="1" x14ac:dyDescent="0.35">
      <c r="B11" s="69" t="s">
        <v>2306</v>
      </c>
      <c r="C11" s="70">
        <v>328842304.87000012</v>
      </c>
      <c r="D11" s="70">
        <v>203019501.82321215</v>
      </c>
      <c r="E11" s="70">
        <v>158175115.86254135</v>
      </c>
      <c r="F11" s="70">
        <v>199118464.57318208</v>
      </c>
      <c r="G11" s="70">
        <v>367611084.44857323</v>
      </c>
      <c r="H11" s="70">
        <v>502880311.01407218</v>
      </c>
      <c r="I11" s="70">
        <v>262104058.15295097</v>
      </c>
      <c r="J11" s="56"/>
      <c r="K11" s="56"/>
      <c r="L11" s="58"/>
      <c r="N11" s="56"/>
    </row>
    <row r="12" spans="2:14" x14ac:dyDescent="0.3">
      <c r="B12" s="62" t="s">
        <v>2307</v>
      </c>
      <c r="C12" s="63">
        <v>8624463489.8700008</v>
      </c>
      <c r="D12" s="63">
        <v>8526334040.8828239</v>
      </c>
      <c r="E12" s="63">
        <v>8516985316.7882566</v>
      </c>
      <c r="F12" s="63">
        <v>8737943191.6481876</v>
      </c>
      <c r="G12" s="63">
        <v>9425582156.5073414</v>
      </c>
      <c r="H12" s="63">
        <v>10084587888.165649</v>
      </c>
      <c r="I12" s="63">
        <v>10253462541.220427</v>
      </c>
      <c r="J12" s="60"/>
      <c r="K12" s="56"/>
      <c r="L12" s="61"/>
      <c r="N12" s="56"/>
    </row>
    <row r="13" spans="2:14" x14ac:dyDescent="0.3">
      <c r="B13" s="57" t="s">
        <v>2308</v>
      </c>
      <c r="C13" s="66"/>
      <c r="D13" s="22">
        <v>-1.1378035178934431E-2</v>
      </c>
      <c r="E13" s="22">
        <v>-1.0964529479775553E-3</v>
      </c>
      <c r="F13" s="22">
        <v>2.5943202511385044E-2</v>
      </c>
      <c r="G13" s="22">
        <v>7.8695746788146392E-2</v>
      </c>
      <c r="H13" s="22">
        <v>6.9916713972233202E-2</v>
      </c>
      <c r="I13" s="22">
        <v>1.6745815984503754E-2</v>
      </c>
      <c r="J13" s="60"/>
      <c r="K13" s="56"/>
      <c r="L13" s="61"/>
      <c r="N13" s="56"/>
    </row>
    <row r="14" spans="2:14" ht="13.5" thickBot="1" x14ac:dyDescent="0.35">
      <c r="B14" s="71"/>
      <c r="C14" s="72"/>
      <c r="D14" s="72"/>
      <c r="E14" s="72"/>
      <c r="F14" s="72"/>
      <c r="G14" s="72"/>
      <c r="H14" s="72"/>
      <c r="I14" s="72"/>
      <c r="J14" s="60"/>
      <c r="K14" s="56"/>
      <c r="L14" s="61"/>
      <c r="N14" s="56"/>
    </row>
    <row r="15" spans="2:14" x14ac:dyDescent="0.3">
      <c r="B15" s="62" t="s">
        <v>2309</v>
      </c>
      <c r="C15" s="63">
        <v>8624463489.8700008</v>
      </c>
      <c r="D15" s="63">
        <v>8748379968.3700008</v>
      </c>
      <c r="E15" s="63">
        <v>8857226318.0200005</v>
      </c>
      <c r="F15" s="63">
        <v>9775632331.2399998</v>
      </c>
      <c r="G15" s="63">
        <v>11213513016.890001</v>
      </c>
      <c r="H15" s="63">
        <v>12370401188.779999</v>
      </c>
      <c r="I15" s="63">
        <v>12937010710.070002</v>
      </c>
      <c r="J15" s="60"/>
      <c r="K15" s="56"/>
      <c r="N15" s="56"/>
    </row>
    <row r="16" spans="2:14" x14ac:dyDescent="0.3">
      <c r="B16" s="57" t="s">
        <v>2308</v>
      </c>
      <c r="C16" s="22"/>
      <c r="D16" s="22">
        <v>1.4368021691499866E-2</v>
      </c>
      <c r="E16" s="22">
        <v>1.2441886388512735E-2</v>
      </c>
      <c r="F16" s="22">
        <v>0.1036900244212462</v>
      </c>
      <c r="G16" s="22">
        <v>0.14708825341711806</v>
      </c>
      <c r="H16" s="22">
        <v>0.10316911124528683</v>
      </c>
      <c r="I16" s="22">
        <v>4.5803649586071638E-2</v>
      </c>
      <c r="J16" s="58"/>
      <c r="K16" s="60"/>
      <c r="N16" s="58"/>
    </row>
    <row r="17" spans="2:14" x14ac:dyDescent="0.3">
      <c r="B17" s="57" t="s">
        <v>2301</v>
      </c>
      <c r="C17" s="22"/>
      <c r="D17" s="22">
        <v>2.6042367847950887E-2</v>
      </c>
      <c r="E17" s="22">
        <v>1.3553199782346148E-2</v>
      </c>
      <c r="F17" s="22">
        <v>7.578082463000535E-2</v>
      </c>
      <c r="G17" s="22">
        <v>6.3402963099291609E-2</v>
      </c>
      <c r="H17" s="22">
        <v>3.1079425939238847E-2</v>
      </c>
      <c r="I17" s="22">
        <v>2.8579250727903238E-2</v>
      </c>
      <c r="J17" s="58"/>
      <c r="K17" s="60"/>
      <c r="N17" s="58"/>
    </row>
    <row r="18" spans="2:14" x14ac:dyDescent="0.3">
      <c r="C18" s="58"/>
      <c r="D18" s="58"/>
      <c r="E18" s="58"/>
      <c r="F18" s="58"/>
      <c r="G18" s="58"/>
      <c r="H18" s="58"/>
      <c r="I18" s="58"/>
      <c r="J18" s="58"/>
      <c r="K18" s="60"/>
      <c r="N18" s="58"/>
    </row>
    <row r="19" spans="2:14" x14ac:dyDescent="0.3">
      <c r="C19" s="60"/>
      <c r="D19" s="60"/>
      <c r="E19" s="60"/>
      <c r="F19" s="60"/>
      <c r="G19" s="60"/>
      <c r="H19" s="60"/>
      <c r="I19" s="60"/>
      <c r="J19" s="60"/>
      <c r="K19" s="60"/>
      <c r="L19" s="58"/>
    </row>
    <row r="20" spans="2:14" x14ac:dyDescent="0.3">
      <c r="B20" s="57"/>
      <c r="L20" s="58"/>
    </row>
    <row r="21" spans="2:14" x14ac:dyDescent="0.3">
      <c r="B21" s="57"/>
      <c r="L21" s="58"/>
    </row>
    <row r="22" spans="2:14" x14ac:dyDescent="0.3">
      <c r="B22" s="57"/>
      <c r="C22" s="56"/>
      <c r="D22" s="56"/>
      <c r="E22" s="56"/>
      <c r="F22" s="56"/>
      <c r="G22" s="56"/>
      <c r="H22" s="56"/>
      <c r="I22" s="56"/>
      <c r="J22" s="56"/>
      <c r="K22" s="64"/>
      <c r="L22" s="58"/>
    </row>
    <row r="23" spans="2:14" x14ac:dyDescent="0.3">
      <c r="B23" s="57"/>
      <c r="C23" s="56"/>
      <c r="D23" s="56"/>
      <c r="E23" s="56"/>
      <c r="F23" s="56"/>
      <c r="G23" s="56"/>
      <c r="H23" s="56"/>
      <c r="I23" s="56"/>
      <c r="J23" s="56"/>
      <c r="K23" s="64"/>
      <c r="L23" s="58"/>
    </row>
    <row r="24" spans="2:14" x14ac:dyDescent="0.3">
      <c r="B24" s="57"/>
      <c r="C24" s="56"/>
      <c r="D24" s="56"/>
      <c r="E24" s="56"/>
      <c r="F24" s="56"/>
      <c r="G24" s="56"/>
      <c r="H24" s="56"/>
      <c r="I24" s="56"/>
      <c r="J24" s="56"/>
      <c r="K24" s="64"/>
    </row>
    <row r="25" spans="2:14" x14ac:dyDescent="0.3">
      <c r="B25" s="57"/>
      <c r="C25" s="56"/>
      <c r="D25" s="56"/>
      <c r="E25" s="56"/>
      <c r="F25" s="56"/>
      <c r="G25" s="56"/>
      <c r="H25" s="56"/>
      <c r="I25" s="56"/>
      <c r="J25" s="56"/>
      <c r="K25" s="64"/>
    </row>
    <row r="26" spans="2:14" x14ac:dyDescent="0.3">
      <c r="B26" s="57"/>
      <c r="C26" s="56"/>
      <c r="D26" s="56"/>
      <c r="E26" s="56"/>
      <c r="F26" s="56"/>
      <c r="G26" s="56"/>
      <c r="H26" s="56"/>
      <c r="I26" s="56"/>
      <c r="J26" s="56"/>
      <c r="K26" s="64"/>
    </row>
    <row r="27" spans="2:14" x14ac:dyDescent="0.3">
      <c r="B27" s="57"/>
      <c r="C27" s="58"/>
      <c r="D27" s="58"/>
      <c r="E27" s="58"/>
      <c r="F27" s="58"/>
      <c r="G27" s="58"/>
      <c r="H27" s="58"/>
      <c r="I27" s="58"/>
      <c r="J27" s="58"/>
      <c r="K27" s="65"/>
      <c r="L27" s="58"/>
    </row>
    <row r="28" spans="2:14" x14ac:dyDescent="0.3">
      <c r="B28" s="57"/>
      <c r="C28" s="58"/>
      <c r="D28" s="58"/>
      <c r="E28" s="58"/>
      <c r="F28" s="58"/>
      <c r="G28" s="58"/>
      <c r="H28" s="58"/>
      <c r="I28" s="58"/>
      <c r="J28" s="58"/>
    </row>
    <row r="29" spans="2:14" x14ac:dyDescent="0.3">
      <c r="B29" s="57"/>
      <c r="C29" s="58"/>
      <c r="D29" s="58"/>
      <c r="E29" s="58"/>
      <c r="F29" s="58"/>
      <c r="G29" s="58"/>
      <c r="H29" s="58"/>
      <c r="I29" s="58"/>
      <c r="J29" s="58"/>
    </row>
    <row r="30" spans="2:14" x14ac:dyDescent="0.3">
      <c r="B30" s="57"/>
      <c r="C30" s="58"/>
      <c r="D30" s="58"/>
      <c r="E30" s="58"/>
      <c r="F30" s="58"/>
      <c r="G30" s="58"/>
      <c r="H30" s="58"/>
      <c r="I30" s="58"/>
      <c r="J30" s="58"/>
    </row>
    <row r="31" spans="2:14" x14ac:dyDescent="0.3">
      <c r="C31" s="60"/>
      <c r="D31" s="60"/>
    </row>
    <row r="32" spans="2:14" x14ac:dyDescent="0.3">
      <c r="C32" s="60"/>
      <c r="D32" s="60"/>
    </row>
    <row r="33" spans="2:4" x14ac:dyDescent="0.3">
      <c r="C33" s="60"/>
      <c r="D33" s="60"/>
    </row>
    <row r="34" spans="2:4" x14ac:dyDescent="0.3">
      <c r="C34" s="60"/>
    </row>
    <row r="44" spans="2:4" x14ac:dyDescent="0.3">
      <c r="B44" s="16" t="s">
        <v>2310</v>
      </c>
    </row>
    <row r="45" spans="2:4" x14ac:dyDescent="0.3">
      <c r="B45" s="16" t="s">
        <v>2311</v>
      </c>
    </row>
    <row r="46" spans="2:4" x14ac:dyDescent="0.3">
      <c r="B46" s="16" t="s">
        <v>2312</v>
      </c>
    </row>
    <row r="47" spans="2:4" x14ac:dyDescent="0.3">
      <c r="B47" s="53" t="s">
        <v>2352</v>
      </c>
    </row>
  </sheetData>
  <pageMargins left="0.7" right="0.7" top="0.75" bottom="0.75" header="0.3" footer="0.3"/>
  <pageSetup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23C2D-8D84-4618-A0CA-00FF197196B0}">
  <dimension ref="B1:F21"/>
  <sheetViews>
    <sheetView showGridLines="0" topLeftCell="A27" workbookViewId="0">
      <selection activeCell="F18" sqref="B4:F18"/>
    </sheetView>
  </sheetViews>
  <sheetFormatPr defaultColWidth="8.7265625" defaultRowHeight="13" x14ac:dyDescent="0.3"/>
  <cols>
    <col min="1" max="3" width="8.7265625" style="16"/>
    <col min="4" max="4" width="13.81640625" style="16" bestFit="1" customWidth="1"/>
    <col min="5" max="5" width="15.7265625" style="16" customWidth="1"/>
    <col min="6" max="16384" width="8.7265625" style="16"/>
  </cols>
  <sheetData>
    <row r="1" spans="2:6" x14ac:dyDescent="0.3">
      <c r="B1" s="21" t="s">
        <v>2313</v>
      </c>
    </row>
    <row r="3" spans="2:6" ht="26" x14ac:dyDescent="0.3">
      <c r="B3" s="49" t="s">
        <v>2314</v>
      </c>
      <c r="C3" s="90" t="s">
        <v>2315</v>
      </c>
      <c r="D3" s="89" t="s">
        <v>2316</v>
      </c>
      <c r="E3" s="89" t="s">
        <v>2317</v>
      </c>
      <c r="F3" s="90" t="s">
        <v>2261</v>
      </c>
    </row>
    <row r="4" spans="2:6" x14ac:dyDescent="0.3">
      <c r="B4" s="16">
        <v>2012</v>
      </c>
      <c r="C4" s="18">
        <v>0.67569933666834914</v>
      </c>
      <c r="D4" s="35">
        <v>44750013</v>
      </c>
      <c r="E4" s="35">
        <v>30237554.100000001</v>
      </c>
      <c r="F4" s="16">
        <v>40</v>
      </c>
    </row>
    <row r="5" spans="2:6" x14ac:dyDescent="0.3">
      <c r="B5" s="43">
        <v>2013</v>
      </c>
      <c r="C5" s="22">
        <v>0.68059513817006889</v>
      </c>
      <c r="D5" s="66">
        <v>47453367</v>
      </c>
      <c r="E5" s="66">
        <v>32296530.86999999</v>
      </c>
      <c r="F5" s="43">
        <v>50</v>
      </c>
    </row>
    <row r="6" spans="2:6" x14ac:dyDescent="0.3">
      <c r="B6" s="43">
        <v>2014</v>
      </c>
      <c r="C6" s="22">
        <v>0.68119874583755313</v>
      </c>
      <c r="D6" s="66">
        <v>51677990</v>
      </c>
      <c r="E6" s="66">
        <v>35202981.975405611</v>
      </c>
      <c r="F6" s="43">
        <v>60</v>
      </c>
    </row>
    <row r="7" spans="2:6" x14ac:dyDescent="0.3">
      <c r="B7" s="43">
        <v>2015</v>
      </c>
      <c r="C7" s="22">
        <v>0.69650043935705896</v>
      </c>
      <c r="D7" s="66">
        <v>56478406</v>
      </c>
      <c r="E7" s="66">
        <v>39337234.593186356</v>
      </c>
      <c r="F7" s="43">
        <v>75</v>
      </c>
    </row>
    <row r="8" spans="2:6" x14ac:dyDescent="0.3">
      <c r="B8" s="43">
        <v>2016</v>
      </c>
      <c r="C8" s="22">
        <v>0.69097241888188132</v>
      </c>
      <c r="D8" s="66">
        <v>61875233</v>
      </c>
      <c r="E8" s="66">
        <v>42754079.414890006</v>
      </c>
      <c r="F8" s="43">
        <v>98</v>
      </c>
    </row>
    <row r="9" spans="2:6" x14ac:dyDescent="0.3">
      <c r="B9" s="43">
        <v>2017</v>
      </c>
      <c r="C9" s="22">
        <v>0.69746660049645726</v>
      </c>
      <c r="D9" s="66">
        <v>62534687</v>
      </c>
      <c r="E9" s="66">
        <v>43615855.555</v>
      </c>
      <c r="F9" s="43">
        <v>99</v>
      </c>
    </row>
    <row r="10" spans="2:6" x14ac:dyDescent="0.3">
      <c r="B10" s="43">
        <v>2018</v>
      </c>
      <c r="C10" s="22">
        <v>0.70312594695924313</v>
      </c>
      <c r="D10" s="66">
        <v>63991922</v>
      </c>
      <c r="E10" s="66">
        <v>44994380.753992021</v>
      </c>
      <c r="F10" s="43">
        <v>97</v>
      </c>
    </row>
    <row r="11" spans="2:6" x14ac:dyDescent="0.3">
      <c r="B11" s="43">
        <v>2019</v>
      </c>
      <c r="C11" s="22">
        <v>0.73743630008444394</v>
      </c>
      <c r="D11" s="66">
        <v>64266137</v>
      </c>
      <c r="E11" s="66">
        <v>47392182.289999984</v>
      </c>
      <c r="F11" s="43">
        <v>97</v>
      </c>
    </row>
    <row r="12" spans="2:6" x14ac:dyDescent="0.3">
      <c r="B12" s="43">
        <v>2020</v>
      </c>
      <c r="C12" s="22">
        <v>0.74622098299873729</v>
      </c>
      <c r="D12" s="66">
        <v>64722016</v>
      </c>
      <c r="E12" s="66">
        <v>48296926.401180007</v>
      </c>
      <c r="F12" s="43">
        <v>97</v>
      </c>
    </row>
    <row r="13" spans="2:6" x14ac:dyDescent="0.3">
      <c r="B13" s="43">
        <v>2021</v>
      </c>
      <c r="C13" s="22">
        <v>0.74904467994309287</v>
      </c>
      <c r="D13" s="66">
        <v>64802229</v>
      </c>
      <c r="E13" s="66">
        <v>48539764.880904011</v>
      </c>
      <c r="F13" s="43">
        <v>99</v>
      </c>
    </row>
    <row r="14" spans="2:6" x14ac:dyDescent="0.3">
      <c r="B14" s="43">
        <v>2022</v>
      </c>
      <c r="C14" s="22">
        <v>0.75466670903934652</v>
      </c>
      <c r="D14" s="66">
        <v>64555130</v>
      </c>
      <c r="E14" s="66">
        <v>48717607.508707188</v>
      </c>
      <c r="F14" s="43">
        <v>99</v>
      </c>
    </row>
    <row r="15" spans="2:6" x14ac:dyDescent="0.3">
      <c r="B15" s="43">
        <v>2023</v>
      </c>
      <c r="C15" s="22">
        <v>0.75552165657388815</v>
      </c>
      <c r="D15" s="66">
        <v>66174101</v>
      </c>
      <c r="E15" s="66">
        <v>49995966.409807786</v>
      </c>
      <c r="F15" s="43">
        <v>100</v>
      </c>
    </row>
    <row r="16" spans="2:6" x14ac:dyDescent="0.3">
      <c r="B16" s="43">
        <v>2024</v>
      </c>
      <c r="C16" s="22">
        <v>0.75614678269381608</v>
      </c>
      <c r="D16" s="66">
        <v>65518869</v>
      </c>
      <c r="E16" s="66">
        <v>49541882.000087604</v>
      </c>
      <c r="F16" s="43">
        <v>100</v>
      </c>
    </row>
    <row r="17" spans="2:6" x14ac:dyDescent="0.3">
      <c r="B17" s="43">
        <v>2025</v>
      </c>
      <c r="C17" s="22">
        <v>0.75810795562957367</v>
      </c>
      <c r="D17" s="66">
        <v>64848594</v>
      </c>
      <c r="E17" s="66">
        <v>49162235.022792235</v>
      </c>
      <c r="F17" s="43">
        <v>99</v>
      </c>
    </row>
    <row r="18" spans="2:6" x14ac:dyDescent="0.3">
      <c r="B18" s="43">
        <v>2026</v>
      </c>
      <c r="C18" s="22">
        <v>0.763551870048364</v>
      </c>
      <c r="D18" s="66">
        <v>64690869</v>
      </c>
      <c r="E18" s="66">
        <v>49394834.00000374</v>
      </c>
      <c r="F18" s="43">
        <v>99</v>
      </c>
    </row>
    <row r="21" spans="2:6" x14ac:dyDescent="0.3">
      <c r="B21" s="16" t="s">
        <v>2318</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00A573B6BCAAD41AD5E51D831ADA653" ma:contentTypeVersion="15" ma:contentTypeDescription="Create a new document." ma:contentTypeScope="" ma:versionID="5dbabe0b6b29b703475fee816d5a8161">
  <xsd:schema xmlns:xsd="http://www.w3.org/2001/XMLSchema" xmlns:xs="http://www.w3.org/2001/XMLSchema" xmlns:p="http://schemas.microsoft.com/office/2006/metadata/properties" xmlns:ns2="bafb3a61-5b57-451e-ac06-9ecafa92e50e" xmlns:ns3="406939ab-8384-4fa1-806a-2a6b49ad692f" targetNamespace="http://schemas.microsoft.com/office/2006/metadata/properties" ma:root="true" ma:fieldsID="404c00aefc728712fe59ea5aa0301519" ns2:_="" ns3:_="">
    <xsd:import namespace="bafb3a61-5b57-451e-ac06-9ecafa92e50e"/>
    <xsd:import namespace="406939ab-8384-4fa1-806a-2a6b49ad692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LengthInSecond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fb3a61-5b57-451e-ac06-9ecafa92e5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32f2ac73-2b29-48b1-b7b7-6b232797cae3"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6939ab-8384-4fa1-806a-2a6b49ad692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886b321-6309-4637-b5a7-6257a62da41e}" ma:internalName="TaxCatchAll" ma:showField="CatchAllData" ma:web="406939ab-8384-4fa1-806a-2a6b49ad692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06939ab-8384-4fa1-806a-2a6b49ad692f" xsi:nil="true"/>
    <lcf76f155ced4ddcb4097134ff3c332f xmlns="bafb3a61-5b57-451e-ac06-9ecafa92e50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A8A612-7F92-4215-B6BE-8B6C002590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fb3a61-5b57-451e-ac06-9ecafa92e50e"/>
    <ds:schemaRef ds:uri="406939ab-8384-4fa1-806a-2a6b49ad69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861BC9-2489-4894-B1C3-14DA78042115}">
  <ds:schemaRefs>
    <ds:schemaRef ds:uri="http://schemas.microsoft.com/office/2006/metadata/properties"/>
    <ds:schemaRef ds:uri="http://schemas.microsoft.com/office/infopath/2007/PartnerControls"/>
    <ds:schemaRef ds:uri="406939ab-8384-4fa1-806a-2a6b49ad692f"/>
    <ds:schemaRef ds:uri="bafb3a61-5b57-451e-ac06-9ecafa92e50e"/>
  </ds:schemaRefs>
</ds:datastoreItem>
</file>

<file path=customXml/itemProps3.xml><?xml version="1.0" encoding="utf-8"?>
<ds:datastoreItem xmlns:ds="http://schemas.openxmlformats.org/officeDocument/2006/customXml" ds:itemID="{E1AC281A-929A-4974-8366-EBC2268A2810}">
  <ds:schemaRefs>
    <ds:schemaRef ds:uri="http://schemas.microsoft.com/sharepoint/v3/contenttype/forms"/>
  </ds:schemaRefs>
</ds:datastoreItem>
</file>

<file path=docMetadata/LabelInfo.xml><?xml version="1.0" encoding="utf-8"?>
<clbl:labelList xmlns:clbl="http://schemas.microsoft.com/office/2020/mipLabelMetadata">
  <clbl:label id="{c2651df7-f6bb-47bd-872d-236dc3c6d9e0}" enabled="0" method="" siteId="{c2651df7-f6bb-47bd-872d-236dc3c6d9e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Source Data</vt:lpstr>
      <vt:lpstr>Economic Motivators by City</vt:lpstr>
      <vt:lpstr>Federal Funding Cuts by City</vt:lpstr>
      <vt:lpstr>Table of Contents</vt:lpstr>
      <vt:lpstr>Federal Impacts</vt:lpstr>
      <vt:lpstr>econ_benefits</vt:lpstr>
      <vt:lpstr>Economic Motivators</vt:lpstr>
      <vt:lpstr>Investment trends</vt:lpstr>
      <vt:lpstr>10MW Trends</vt:lpstr>
      <vt:lpstr>Most Effective</vt:lpstr>
      <vt:lpstr>history_culture_site</vt:lpstr>
    </vt:vector>
  </TitlesOfParts>
  <Manager/>
  <Company>The Trust for Public Land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 Klein</dc:creator>
  <cp:keywords/>
  <dc:description/>
  <cp:lastModifiedBy>Kevin Niu</cp:lastModifiedBy>
  <cp:revision/>
  <dcterms:created xsi:type="dcterms:W3CDTF">2026-02-06T14:52:42Z</dcterms:created>
  <dcterms:modified xsi:type="dcterms:W3CDTF">2026-05-19T20:28:56Z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0x010100200A573B6BCAAD41AD5E51D831ADA653</vt:lpwstr>
  </property>
  <property fmtid="{D5CDD505-2E9C-101B-9397-08002B2CF9AE}" pid="3" name="MediaServiceImageTags">
    <vt:lpwstr/>
  </property>
</Properties>
</file>