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hetrustforpublicland.sharepoint.com/sites/ParkServeParkScore/Shared Documents/Parks Research Resources/City Park Facts/2023 City Park Facts Data/CPF Published Tables/"/>
    </mc:Choice>
  </mc:AlternateContent>
  <bookViews>
    <workbookView xWindow="0" yWindow="0" windowWidth="20148" windowHeight="8016" tabRatio="872"/>
  </bookViews>
  <sheets>
    <sheet name="Table of Contents" sheetId="14" r:id="rId1"/>
    <sheet name="Parkland Inventory by Agency" sheetId="17" r:id="rId2"/>
    <sheet name="City Population Stats" sheetId="4" r:id="rId3"/>
    <sheet name="Parkland Stats by City" sheetId="3" r:id="rId4"/>
    <sheet name="Walkable Park Access" sheetId="15" r:id="rId5"/>
    <sheet name="Distribution of Park Space" sheetId="12" r:id="rId6"/>
    <sheet name="Most Visited Parks" sheetId="5" r:id="rId7"/>
    <sheet name="Oldest Parks" sheetId="6" r:id="rId8"/>
    <sheet name="Largest Parks" sheetId="7" r:id="rId9"/>
  </sheets>
  <definedNames>
    <definedName name="_xlnm._FilterDatabase" localSheetId="2" hidden="1">'City Population Stats'!$B$7:$M$108</definedName>
    <definedName name="_xlnm._FilterDatabase" localSheetId="5" hidden="1">'Distribution of Park Space'!$B$9:$T$111</definedName>
    <definedName name="_xlnm._FilterDatabase" localSheetId="8" hidden="1">'Largest Parks'!$C$4:$F$104</definedName>
    <definedName name="_xlnm._FilterDatabase" localSheetId="6" hidden="1">'Most Visited Parks'!$C$4:$F$104</definedName>
    <definedName name="_xlnm._FilterDatabase" localSheetId="7" hidden="1">'Oldest Parks'!$B$4:$F$104</definedName>
    <definedName name="_xlnm._FilterDatabase" localSheetId="1" hidden="1">'Parkland Inventory by Agency'!$B$7:$O$424</definedName>
    <definedName name="_xlnm._FilterDatabase" localSheetId="3" hidden="1">'Parkland Stats by City'!$B$7:$P$107</definedName>
    <definedName name="_xlnm._FilterDatabase" localSheetId="4" hidden="1">'Walkable Park Access'!$B$8:$Y$108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3" l="1"/>
  <c r="N111" i="3" s="1"/>
  <c r="G111" i="3"/>
  <c r="P111" i="3" s="1"/>
  <c r="J111" i="3"/>
  <c r="K111" i="3"/>
  <c r="L111" i="3"/>
  <c r="M111" i="3"/>
  <c r="J112" i="3"/>
  <c r="K112" i="3"/>
  <c r="L112" i="3"/>
  <c r="M112" i="3"/>
  <c r="N112" i="3"/>
  <c r="O112" i="3"/>
  <c r="P112" i="3"/>
  <c r="J113" i="3"/>
  <c r="K113" i="3"/>
  <c r="L113" i="3"/>
  <c r="M113" i="3"/>
  <c r="N113" i="3"/>
  <c r="O113" i="3"/>
  <c r="P113" i="3"/>
  <c r="J116" i="3" a="1"/>
  <c r="J116" i="3" s="1"/>
  <c r="K116" i="3" a="1"/>
  <c r="K116" i="3" s="1"/>
  <c r="L116" i="3" a="1"/>
  <c r="L116" i="3" s="1"/>
  <c r="M116" i="3" a="1"/>
  <c r="M116" i="3" s="1"/>
  <c r="N116" i="3" a="1"/>
  <c r="N116" i="3" s="1"/>
  <c r="O116" i="3" a="1"/>
  <c r="O116" i="3" s="1"/>
  <c r="P116" i="3" a="1"/>
  <c r="P116" i="3" s="1"/>
  <c r="J117" i="3" a="1"/>
  <c r="J117" i="3" s="1"/>
  <c r="K117" i="3" a="1"/>
  <c r="K117" i="3" s="1"/>
  <c r="L117" i="3" a="1"/>
  <c r="L117" i="3" s="1"/>
  <c r="M117" i="3" a="1"/>
  <c r="M117" i="3" s="1"/>
  <c r="N117" i="3" a="1"/>
  <c r="N117" i="3" s="1"/>
  <c r="O117" i="3" a="1"/>
  <c r="O117" i="3" s="1"/>
  <c r="P117" i="3" a="1"/>
  <c r="P117" i="3" s="1"/>
  <c r="J118" i="3" a="1"/>
  <c r="J118" i="3" s="1"/>
  <c r="K118" i="3" a="1"/>
  <c r="K118" i="3" s="1"/>
  <c r="L118" i="3" a="1"/>
  <c r="L118" i="3" s="1"/>
  <c r="M118" i="3" a="1"/>
  <c r="M118" i="3" s="1"/>
  <c r="N118" i="3" a="1"/>
  <c r="N118" i="3" s="1"/>
  <c r="O118" i="3" a="1"/>
  <c r="O118" i="3" s="1"/>
  <c r="P118" i="3" a="1"/>
  <c r="P118" i="3" s="1"/>
  <c r="J119" i="3" a="1"/>
  <c r="J119" i="3" s="1"/>
  <c r="K119" i="3" a="1"/>
  <c r="K119" i="3" s="1"/>
  <c r="L119" i="3" a="1"/>
  <c r="L119" i="3"/>
  <c r="M119" i="3" a="1"/>
  <c r="M119" i="3" s="1"/>
  <c r="N119" i="3" a="1"/>
  <c r="N119" i="3" s="1"/>
  <c r="O119" i="3" a="1"/>
  <c r="O119" i="3" s="1"/>
  <c r="P119" i="3" a="1"/>
  <c r="P119" i="3"/>
  <c r="J122" i="3" a="1"/>
  <c r="J122" i="3" s="1"/>
  <c r="K122" i="3" a="1"/>
  <c r="K122" i="3" s="1"/>
  <c r="L122" i="3" a="1"/>
  <c r="L122" i="3" s="1"/>
  <c r="M122" i="3" a="1"/>
  <c r="M122" i="3" s="1"/>
  <c r="N122" i="3" a="1"/>
  <c r="N122" i="3" s="1"/>
  <c r="O122" i="3" a="1"/>
  <c r="O122" i="3" s="1"/>
  <c r="P122" i="3" a="1"/>
  <c r="P122" i="3" s="1"/>
  <c r="J123" i="3" a="1"/>
  <c r="J123" i="3" s="1"/>
  <c r="K123" i="3" a="1"/>
  <c r="K123" i="3" s="1"/>
  <c r="L123" i="3" a="1"/>
  <c r="L123" i="3" s="1"/>
  <c r="M123" i="3" a="1"/>
  <c r="M123" i="3" s="1"/>
  <c r="N123" i="3" a="1"/>
  <c r="N123" i="3" s="1"/>
  <c r="O123" i="3" a="1"/>
  <c r="O123" i="3" s="1"/>
  <c r="P123" i="3" a="1"/>
  <c r="P123" i="3" s="1"/>
  <c r="J124" i="3" a="1"/>
  <c r="J124" i="3" s="1"/>
  <c r="K124" i="3" a="1"/>
  <c r="K124" i="3" s="1"/>
  <c r="L124" i="3" a="1"/>
  <c r="L124" i="3" s="1"/>
  <c r="M124" i="3" a="1"/>
  <c r="M124" i="3" s="1"/>
  <c r="N124" i="3" a="1"/>
  <c r="N124" i="3" s="1"/>
  <c r="O124" i="3" a="1"/>
  <c r="O124" i="3" s="1"/>
  <c r="P124" i="3" a="1"/>
  <c r="P124" i="3" s="1"/>
  <c r="J125" i="3" a="1"/>
  <c r="J125" i="3" s="1"/>
  <c r="K125" i="3" a="1"/>
  <c r="K125" i="3" s="1"/>
  <c r="L125" i="3" a="1"/>
  <c r="L125" i="3" s="1"/>
  <c r="M125" i="3" a="1"/>
  <c r="M125" i="3" s="1"/>
  <c r="N125" i="3" a="1"/>
  <c r="N125" i="3" s="1"/>
  <c r="O125" i="3" a="1"/>
  <c r="O125" i="3" s="1"/>
  <c r="P125" i="3" a="1"/>
  <c r="P125" i="3"/>
  <c r="O111" i="3" l="1"/>
  <c r="T111" i="15" l="1"/>
  <c r="U111" i="15"/>
  <c r="V111" i="15"/>
  <c r="W111" i="15"/>
  <c r="X111" i="15"/>
  <c r="Y111" i="15"/>
  <c r="T112" i="15"/>
  <c r="U112" i="15"/>
  <c r="V112" i="15"/>
  <c r="W112" i="15"/>
  <c r="X112" i="15"/>
  <c r="Y112" i="15"/>
  <c r="S112" i="15"/>
  <c r="S111" i="15"/>
  <c r="J111" i="15"/>
  <c r="K111" i="15"/>
  <c r="L111" i="15"/>
  <c r="M111" i="15"/>
  <c r="N111" i="15"/>
  <c r="O111" i="15"/>
  <c r="P111" i="15"/>
  <c r="Q111" i="15"/>
  <c r="J112" i="15"/>
  <c r="K112" i="15"/>
  <c r="L112" i="15"/>
  <c r="M112" i="15"/>
  <c r="N112" i="15"/>
  <c r="O112" i="15"/>
  <c r="P112" i="15"/>
  <c r="Q112" i="15"/>
  <c r="I112" i="15"/>
  <c r="I111" i="15"/>
  <c r="G112" i="15"/>
  <c r="G111"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9" i="15"/>
  <c r="T110" i="15" l="1"/>
  <c r="G110" i="15"/>
  <c r="I110" i="15"/>
  <c r="L110" i="15"/>
  <c r="Y110" i="15"/>
  <c r="J110" i="15"/>
  <c r="Q110" i="15"/>
  <c r="S110" i="15"/>
  <c r="X110" i="15"/>
  <c r="K110" i="15"/>
  <c r="P110" i="15"/>
  <c r="W110" i="15"/>
  <c r="O110" i="15"/>
  <c r="V110" i="15"/>
  <c r="N110" i="15"/>
  <c r="U110" i="15"/>
  <c r="M110" i="15"/>
  <c r="J111" i="12" l="1"/>
  <c r="K111" i="12"/>
  <c r="L111" i="12"/>
  <c r="M111" i="12"/>
  <c r="N111" i="12"/>
  <c r="O111" i="12"/>
  <c r="P111" i="12"/>
  <c r="Q111" i="12"/>
  <c r="R111" i="12"/>
  <c r="T111" i="12"/>
  <c r="F111" i="12"/>
  <c r="E111" i="12"/>
  <c r="H111" i="12" l="1"/>
</calcChain>
</file>

<file path=xl/sharedStrings.xml><?xml version="1.0" encoding="utf-8"?>
<sst xmlns="http://schemas.openxmlformats.org/spreadsheetml/2006/main" count="4241" uniqueCount="1011">
  <si>
    <t>Place Name</t>
  </si>
  <si>
    <t>Albuquerque, NM</t>
  </si>
  <si>
    <t>Anaheim, CA</t>
  </si>
  <si>
    <t>Anchorage, AK</t>
  </si>
  <si>
    <t>Arlington, TX</t>
  </si>
  <si>
    <t>Arlington, VA</t>
  </si>
  <si>
    <t>Atlanta, GA</t>
  </si>
  <si>
    <t>Aurora, CO</t>
  </si>
  <si>
    <t>Austin, TX</t>
  </si>
  <si>
    <t>Bakersfield, CA</t>
  </si>
  <si>
    <t>Baltimore, MD</t>
  </si>
  <si>
    <t>Baton Rouge, LA</t>
  </si>
  <si>
    <t>Boise, ID</t>
  </si>
  <si>
    <t>Boston, MA</t>
  </si>
  <si>
    <t>Buffalo, NY</t>
  </si>
  <si>
    <t>Chandler, AZ</t>
  </si>
  <si>
    <t>Charlotte/Mecklenburg, NC</t>
  </si>
  <si>
    <t>Chesapeake, VA</t>
  </si>
  <si>
    <t>Chicago, IL</t>
  </si>
  <si>
    <t>Chula Vista, CA</t>
  </si>
  <si>
    <t>Cincinnati, OH</t>
  </si>
  <si>
    <t>Cleveland, OH</t>
  </si>
  <si>
    <t>Colorado Springs, CO</t>
  </si>
  <si>
    <t>Columbus, OH</t>
  </si>
  <si>
    <t>Corpus Christi, TX</t>
  </si>
  <si>
    <t>Dallas, TX</t>
  </si>
  <si>
    <t>Denver, CO</t>
  </si>
  <si>
    <t>Des Moines, IA</t>
  </si>
  <si>
    <t>Detroit, MI</t>
  </si>
  <si>
    <t>Durham, NC</t>
  </si>
  <si>
    <t>El Paso, TX</t>
  </si>
  <si>
    <t>Fort Worth, TX</t>
  </si>
  <si>
    <t>Fremont, CA</t>
  </si>
  <si>
    <t>Fresno, CA</t>
  </si>
  <si>
    <t>Garland, TX</t>
  </si>
  <si>
    <t>Gilbert, AZ</t>
  </si>
  <si>
    <t>Glendale, AZ</t>
  </si>
  <si>
    <t>Greensboro, NC</t>
  </si>
  <si>
    <t>Henderson, NV</t>
  </si>
  <si>
    <t>Hialeah, FL</t>
  </si>
  <si>
    <t>Honolulu, HI</t>
  </si>
  <si>
    <t>Houston, TX</t>
  </si>
  <si>
    <t>Irvine, CA</t>
  </si>
  <si>
    <t>Irving, TX</t>
  </si>
  <si>
    <t>Jacksonville, FL</t>
  </si>
  <si>
    <t>Jersey City, NJ</t>
  </si>
  <si>
    <t>Kansas City, MO</t>
  </si>
  <si>
    <t>Laredo, TX</t>
  </si>
  <si>
    <t>Lexington/Fayette, KY</t>
  </si>
  <si>
    <t>Lincoln, NE</t>
  </si>
  <si>
    <t>Long Beach, CA</t>
  </si>
  <si>
    <t>Los Angeles, CA</t>
  </si>
  <si>
    <t>Louisville, KY</t>
  </si>
  <si>
    <t>Lubbock, TX</t>
  </si>
  <si>
    <t>Madison, WI</t>
  </si>
  <si>
    <t>Memphis, TN</t>
  </si>
  <si>
    <t>Mesa, AZ</t>
  </si>
  <si>
    <t>Miami, FL</t>
  </si>
  <si>
    <t>Milwaukee, WI</t>
  </si>
  <si>
    <t>Minneapolis, MN</t>
  </si>
  <si>
    <t>Nashville/Davidson, TN</t>
  </si>
  <si>
    <t>New Orleans, LA</t>
  </si>
  <si>
    <t>New York, NY</t>
  </si>
  <si>
    <t>Newark, NJ</t>
  </si>
  <si>
    <t>Norfolk, VA</t>
  </si>
  <si>
    <t>North Las Vegas, NV</t>
  </si>
  <si>
    <t>Oakland, CA</t>
  </si>
  <si>
    <t>Oklahoma City, OK</t>
  </si>
  <si>
    <t>Omaha, NE</t>
  </si>
  <si>
    <t>Orlando, FL</t>
  </si>
  <si>
    <t>Philadelphia, PA</t>
  </si>
  <si>
    <t>Phoenix, AZ</t>
  </si>
  <si>
    <t>Pittsburgh, PA</t>
  </si>
  <si>
    <t>Plano, TX</t>
  </si>
  <si>
    <t>Portland, OR</t>
  </si>
  <si>
    <t>Raleigh, NC</t>
  </si>
  <si>
    <t>Reno, NV</t>
  </si>
  <si>
    <t>Richmond, VA</t>
  </si>
  <si>
    <t>Riverside, CA</t>
  </si>
  <si>
    <t>Sacramento, CA</t>
  </si>
  <si>
    <t>San Antonio, TX</t>
  </si>
  <si>
    <t>San Diego, CA</t>
  </si>
  <si>
    <t>San Francisco, CA</t>
  </si>
  <si>
    <t>San Jose, CA</t>
  </si>
  <si>
    <t>Santa Ana, CA</t>
  </si>
  <si>
    <t>Scottsdale, AZ</t>
  </si>
  <si>
    <t>Seattle, WA</t>
  </si>
  <si>
    <t>Spokane, WA</t>
  </si>
  <si>
    <t>St. Louis, MO</t>
  </si>
  <si>
    <t>St. Paul, MN</t>
  </si>
  <si>
    <t>St. Petersburg, FL</t>
  </si>
  <si>
    <t>Stockton, CA</t>
  </si>
  <si>
    <t>Tampa, FL</t>
  </si>
  <si>
    <t>Toledo, OH</t>
  </si>
  <si>
    <t>Tucson, AZ</t>
  </si>
  <si>
    <t>Tulsa, OK</t>
  </si>
  <si>
    <t>Virginia Beach, VA</t>
  </si>
  <si>
    <t>Washington, DC</t>
  </si>
  <si>
    <t>Wichita, KS</t>
  </si>
  <si>
    <t>Winston-Salem, NC</t>
  </si>
  <si>
    <t>Agency Name</t>
  </si>
  <si>
    <t>Albuquerque Parks and Recreation Department</t>
  </si>
  <si>
    <t>Bernalillo County Parks and Recreation Department (within Albuquerque)</t>
  </si>
  <si>
    <t>Total</t>
  </si>
  <si>
    <t>Anaheim Community Services Department</t>
  </si>
  <si>
    <t>California Department of Parks and Recreation (within Anaheim)</t>
  </si>
  <si>
    <t>Orange County Parks (within Anaheim)</t>
  </si>
  <si>
    <t>Alaska Fish and Game (within Anchorage)</t>
  </si>
  <si>
    <t>Anchorage Parks and Recreation Department</t>
  </si>
  <si>
    <t>Chugach National Forest (within Anchorage)</t>
  </si>
  <si>
    <t>Chugach State Park (within Anchorage)</t>
  </si>
  <si>
    <t>Arlington, Texas, Parks and Recreation Department</t>
  </si>
  <si>
    <t>Arlington County Department of Parks and Recreation</t>
  </si>
  <si>
    <t>National Park Service (within Arlington, Virginia)</t>
  </si>
  <si>
    <t>Northern Virginia Regional Park Authority (within Arlington)</t>
  </si>
  <si>
    <t>Atlanta Department of Parks and Recreation</t>
  </si>
  <si>
    <t>Centennial Olympic Park (Atlanta)</t>
  </si>
  <si>
    <t>National Park Service (within Atlanta)</t>
  </si>
  <si>
    <t>Aurora Parks, Recreation and Open Space</t>
  </si>
  <si>
    <t>Austin Parks and Recreation Department</t>
  </si>
  <si>
    <t>Texas Parks and Wildlife Department (within Austin)</t>
  </si>
  <si>
    <t>Travis County Parks (within Austin)</t>
  </si>
  <si>
    <t>Bakersfield Department of Recreation and Parks</t>
  </si>
  <si>
    <t>Kern County General Services Division - Parks (within Bakersfield)</t>
  </si>
  <si>
    <t>North of the River Recreation and Park District (within Bakersfield)</t>
  </si>
  <si>
    <t>Baltimore City Department of Recreation and Parks</t>
  </si>
  <si>
    <t>Fort McHenry National Monument and Historic Shrine (within Baltimore)</t>
  </si>
  <si>
    <t>Recreation and Park Commission for the Parish of East Baton Rouge</t>
  </si>
  <si>
    <t>Boise Parks and Recreation</t>
  </si>
  <si>
    <t>Boston Conservation Commission</t>
  </si>
  <si>
    <t>Boston National Historical Park</t>
  </si>
  <si>
    <t>Boston Parks and Recreation Department</t>
  </si>
  <si>
    <t>Massachusetts Department of Conservation and Recreation (within Boston)</t>
  </si>
  <si>
    <t>Massachusetts Port Authority (within Boston)</t>
  </si>
  <si>
    <t>Buffalo Division of Parks and Recreation</t>
  </si>
  <si>
    <t>Erie County Department of Parks, Recreation and Forestry (within Buffalo)</t>
  </si>
  <si>
    <t>New York State Office of Parks, Recreation &amp; Historic Preservation (within Buffalo)</t>
  </si>
  <si>
    <t>Erie Canal Harbor Development Corporation (Outer Harbor)</t>
  </si>
  <si>
    <t>Chandler Community Services Department</t>
  </si>
  <si>
    <t>Mecklenburg County Park and Recreation</t>
  </si>
  <si>
    <t>Chesapeake Department of Parks, Recreation, and Tourism</t>
  </si>
  <si>
    <t>Great Dismal Swamp National Wildlife Refuge (within Chesapeake)</t>
  </si>
  <si>
    <t>Virginia Department of Game and Inland Fisheries (within Chesapeake)</t>
  </si>
  <si>
    <t>Chicago Park District</t>
  </si>
  <si>
    <t>Forest Preserve District of Cook County (within Chicago)</t>
  </si>
  <si>
    <t>Illinois Department of Natural Resources (within Chicago)</t>
  </si>
  <si>
    <t>Illinois International Port District (within Chicago)</t>
  </si>
  <si>
    <t>Joint-Use Schools (within Chicago) -- All schools, Campus Parks, Space to Grow schools</t>
  </si>
  <si>
    <t>City of Chula Vista Community Services Department - Parks &amp; Recreation Division</t>
  </si>
  <si>
    <t>San Diego County Parks and Recreation (within Chula Vista)</t>
  </si>
  <si>
    <t>USFWS, San Diego Bay National Wildlife Refuge and San Diego National Wildlife Refuge</t>
  </si>
  <si>
    <t>Cincinnati Park Board</t>
  </si>
  <si>
    <t>Cincinnati Recreation Commission</t>
  </si>
  <si>
    <t>Great Parks of Hamilton County (within Cincinnati)</t>
  </si>
  <si>
    <t>William Howard Taft National Historic Site (within Cincinnati)</t>
  </si>
  <si>
    <t>Cleveland Department of Public Works</t>
  </si>
  <si>
    <t>Cleveland Metroparks (within Cleveland)</t>
  </si>
  <si>
    <t>Colorado Parks and Wildlife (CO Springs), Cheyenne Mountain State Park</t>
  </si>
  <si>
    <t>Colorado Springs Parks, Recreation and Cultural Services</t>
  </si>
  <si>
    <t>El Paso County Parks (within the City of Colorado Springs only)</t>
  </si>
  <si>
    <t>Columbus and Franklin County Metro Park District (within Columbus)</t>
  </si>
  <si>
    <t>Columbus Recreation and Parks Department</t>
  </si>
  <si>
    <t>Corpus Christi Parks and Recreation Department</t>
  </si>
  <si>
    <t>Nueces County Coastal Parks (within Corpus Christi)</t>
  </si>
  <si>
    <t>Texas Parks and Wildlife Department (within Corpus Christi)</t>
  </si>
  <si>
    <t>Dallas Park and Recreation Department</t>
  </si>
  <si>
    <t>Denver Parks and Recreation</t>
  </si>
  <si>
    <t>Department of Natural Resources, State of Iowa</t>
  </si>
  <si>
    <t>Des Moines Parks and Recreation Department</t>
  </si>
  <si>
    <t>Polk County Conservation Board</t>
  </si>
  <si>
    <t>Detroit Recreation Department</t>
  </si>
  <si>
    <t>William G. Milliken State Park and Harbor (Detroit)</t>
  </si>
  <si>
    <t>Durham Parks and Recreation Department</t>
  </si>
  <si>
    <t>Eno River State Park (within Durham)</t>
  </si>
  <si>
    <t>Chamizal National Memorial (within El Paso)</t>
  </si>
  <si>
    <t>El Paso County Department of Parks and Recreation (within El Paso City)</t>
  </si>
  <si>
    <t>El Paso Parks and Recreation Department</t>
  </si>
  <si>
    <t>Texas Parks and Wildlife Department (within El Paso)</t>
  </si>
  <si>
    <t>Fort Worth Park &amp; Recreation Department</t>
  </si>
  <si>
    <t>Don Edwards San Francisco Bay National Wildlife Refuge (within Fremont)</t>
  </si>
  <si>
    <t>East Bay Regional Park District (within Fremont)</t>
  </si>
  <si>
    <t>Fremont Community Services Department</t>
  </si>
  <si>
    <t>Calwa Recreation and Park District</t>
  </si>
  <si>
    <t>Fresno Metropolitan Flood Control District</t>
  </si>
  <si>
    <t>Fresno Parks, After School, Recreation and Community Services Department</t>
  </si>
  <si>
    <t>San Joaquin River Conservancy (State of California)</t>
  </si>
  <si>
    <t>Garland Parks and Recreation</t>
  </si>
  <si>
    <t>Gilbert Parks and Recreation</t>
  </si>
  <si>
    <t>Glendale Parks and Recreation Division</t>
  </si>
  <si>
    <t>Greensboro Parks and Recreation Department</t>
  </si>
  <si>
    <t>Guilford Courthouse National Military Park (within Greensboro)</t>
  </si>
  <si>
    <t>Bureau of Land Management</t>
  </si>
  <si>
    <t>Henderson Parks and Recreation Department</t>
  </si>
  <si>
    <t>Hialeah Parks and Recreation Department</t>
  </si>
  <si>
    <t>Hawaii Division of Forestry and Wildlife (within Urban Honolulu)</t>
  </si>
  <si>
    <t>Honolulu Department of Parks and Recreation</t>
  </si>
  <si>
    <t>US FWS - Honolulu</t>
  </si>
  <si>
    <t>Clear Lake City Water Authority</t>
  </si>
  <si>
    <t>Fort Bend County Parks and Recreation Department (within Houston)</t>
  </si>
  <si>
    <t>Houston Heights Association</t>
  </si>
  <si>
    <t>Houston Parks and Recreation Department</t>
  </si>
  <si>
    <t>Houston Parks Board</t>
  </si>
  <si>
    <t>MMDs (Municipal Management Districts)</t>
  </si>
  <si>
    <t>SPARK</t>
  </si>
  <si>
    <t>Texas Historical Commission (San Jacinto)</t>
  </si>
  <si>
    <t>City of Irvine Community Services Department</t>
  </si>
  <si>
    <t>Orange County Parks (within Irvine)</t>
  </si>
  <si>
    <t>Irving Parks and Recreation</t>
  </si>
  <si>
    <t>Florida Forest Service (within Jacksonville)</t>
  </si>
  <si>
    <t>Florida Park Service (within Jacksonville) Talbot Islands State Park</t>
  </si>
  <si>
    <t>Jacksonville Parks, Recreation, and Community Services Department</t>
  </si>
  <si>
    <t>St. Johns River Water Management District (within City of Jacksonville)</t>
  </si>
  <si>
    <t>Timucuan Ecological and Historic Preserve and Fort Caroline Memorial (NPS within Jacksonville)</t>
  </si>
  <si>
    <t>Hudson County Division of Parks (within Jersey City)</t>
  </si>
  <si>
    <t>Jersey City Division of Parks and Forestry</t>
  </si>
  <si>
    <t>New Jersey Division of Parks and Forestry (within Jersey City)</t>
  </si>
  <si>
    <t>Jackson County Parks + Rec (within Kansas City)</t>
  </si>
  <si>
    <t>Kansas City, Missouri Parks and Recreation</t>
  </si>
  <si>
    <t>Laredo Parks and Recreation Department</t>
  </si>
  <si>
    <t>Texas Parks and Wildlife Department  (Laredo)</t>
  </si>
  <si>
    <t>Kentucky Department of Parks (within Lexington)</t>
  </si>
  <si>
    <t>Lexington-Fayette Urban County Government Division of Parks and Recreation</t>
  </si>
  <si>
    <t>Lincoln Parks and Recreation Department</t>
  </si>
  <si>
    <t>Long Beach Department of Parks, Recreation and Marine</t>
  </si>
  <si>
    <t>Angeles National Forest</t>
  </si>
  <si>
    <t>California Department of Parks and Recreation (within Los Angeles)</t>
  </si>
  <si>
    <t>County of Los Angeles Department of Parks and Recreation (within Los Angeles City)</t>
  </si>
  <si>
    <t>Los Angeles Department of Recreation and Parks</t>
  </si>
  <si>
    <t>Los Angeles Department of Water and Power (within Los Angeles City)</t>
  </si>
  <si>
    <t>Mountains Recreation and Conservation Authority (within Los Angeles)</t>
  </si>
  <si>
    <t>Port of Los Angeles</t>
  </si>
  <si>
    <t>21st Century Parks, Inc. dba The Parklands of Floyds Fork</t>
  </si>
  <si>
    <t>E.P. "Tom" Sawyer State Park</t>
  </si>
  <si>
    <t>Louisville Parks and Recreation</t>
  </si>
  <si>
    <t>Louisville Waterfront Park</t>
  </si>
  <si>
    <t>Lubbock Parks and Recreation</t>
  </si>
  <si>
    <t>Dane County Parks Division (within Madison)</t>
  </si>
  <si>
    <t>Madison Parks Division</t>
  </si>
  <si>
    <t>City of Memphis Division of Parks and Neighborhoods</t>
  </si>
  <si>
    <t>Memphis River Parks Partnership</t>
  </si>
  <si>
    <t>Shelby Farms Park Conservancy</t>
  </si>
  <si>
    <t>T.O. Fuller State Park</t>
  </si>
  <si>
    <t>Mesa Parks, Recreation and Community Facilities Department</t>
  </si>
  <si>
    <t>Bayfront Park Management Trust</t>
  </si>
  <si>
    <t>Miami Department of Parks and Recreation</t>
  </si>
  <si>
    <t>Miami-Dade County Parks, Recreation and Open Spaces Department</t>
  </si>
  <si>
    <t>Virginia Key Beach Park Trust</t>
  </si>
  <si>
    <t>Milwaukee County Department of Parks, Recreation and Culture (within City of Milwaukee)</t>
  </si>
  <si>
    <t>Milwaukee Department of Public Works</t>
  </si>
  <si>
    <t>Milwaukee Recreation</t>
  </si>
  <si>
    <t>Wisconsin Department of Natural Resources</t>
  </si>
  <si>
    <t>Minneapolis Park and Recreation Board</t>
  </si>
  <si>
    <t>Nashville/Davidson Metropolitan Board of Parks and Recreation</t>
  </si>
  <si>
    <t>Tennessee Department of Environment and Conservation (Nashville)</t>
  </si>
  <si>
    <t>Tennessee Wildlife Resource Agency (within Nashville/Davidson)</t>
  </si>
  <si>
    <t>U.S. Army Corps of Engineers (within Nashville/Davidson)</t>
  </si>
  <si>
    <t>Audubon Nature Institute</t>
  </si>
  <si>
    <t>Bayou Sauvage National Wildlife Refuge (within New Orleans)</t>
  </si>
  <si>
    <t>French Market Corporation</t>
  </si>
  <si>
    <t>Municipal Yacht Harbor</t>
  </si>
  <si>
    <t>New Orleans City Park Improvement Association</t>
  </si>
  <si>
    <t>New Orleans Department of Parks and Parkways</t>
  </si>
  <si>
    <t>New Orleans Recreation Development Commission</t>
  </si>
  <si>
    <t>Non-Flood Protection Asset Management Authority / Levee Board (within New Orleans)</t>
  </si>
  <si>
    <t>Gateway National Recreation Area (within New York City)</t>
  </si>
  <si>
    <t>National Park Service, Manhattan Sites</t>
  </si>
  <si>
    <t>New York City Department of Parks and Recreation</t>
  </si>
  <si>
    <t>New York State Department of Environmental Conservation (within New York City)</t>
  </si>
  <si>
    <t>New York State Office of Parks, Recreation and Historic Preservation (within New York City)</t>
  </si>
  <si>
    <t>Statue of Liberty National Monument and Ellis Island</t>
  </si>
  <si>
    <t>Essex County Department of Parks, Recreation, and Cultural Affairs</t>
  </si>
  <si>
    <t>Newark Department of Recreation, Cultural Affairs, and Senior Services</t>
  </si>
  <si>
    <t>Norfolk Department of Recreation, Parks and Open Space</t>
  </si>
  <si>
    <t>Bureau of Land Management (within North Las Vegas)</t>
  </si>
  <si>
    <t>North Las Vegas Department of Neighborhood and Lesiure Services</t>
  </si>
  <si>
    <t>East Bay Regional Park District (within Oakland)</t>
  </si>
  <si>
    <t>Oakland Office of Parks and Recreation</t>
  </si>
  <si>
    <t>Port of Oakland</t>
  </si>
  <si>
    <t>Oklahoma City Parks and Recreation Department</t>
  </si>
  <si>
    <t>Omaha Department of Parks, Recreation and Public Property</t>
  </si>
  <si>
    <t>Orange County Parks and Recreation Division (within Orlando)</t>
  </si>
  <si>
    <t>Orlando Families, Parks and Recreation Department</t>
  </si>
  <si>
    <t>Benjamin Rush State Park</t>
  </si>
  <si>
    <t>Independence National Historical Park</t>
  </si>
  <si>
    <t>John Heinz National Wildlife Refuge at Tinicum</t>
  </si>
  <si>
    <t>Philadelphia Parks &amp; Recreation</t>
  </si>
  <si>
    <t>City of Phoenix Parks and Recreation Department</t>
  </si>
  <si>
    <t>Maricopa County Parks and Recreation Department (within Phoenix)</t>
  </si>
  <si>
    <t>Pittsburgh Departments of Public Works and Parks &amp; Recreation</t>
  </si>
  <si>
    <t>Point State Park</t>
  </si>
  <si>
    <t>Plano Parks and Recreation Department</t>
  </si>
  <si>
    <t>Metro Regional Parks and Greenspaces (within Portland)</t>
  </si>
  <si>
    <t>Oregon Parks and Recreation Department</t>
  </si>
  <si>
    <t>Portland Parks &amp; Recreation</t>
  </si>
  <si>
    <t>Raleigh Parks, Recreation and Cultural Resources Department</t>
  </si>
  <si>
    <t>Wake County Parks, Recreation and Open Space (within Raleigh)</t>
  </si>
  <si>
    <t>William B. Umstead State Park (within Raleigh)</t>
  </si>
  <si>
    <t>Reno Parks and Recreation Department</t>
  </si>
  <si>
    <t>Washoe County Regional Parks and Open Space (within Reno)</t>
  </si>
  <si>
    <t>Richmond Department of Parks, Recreation and Community Facilities</t>
  </si>
  <si>
    <t>California Department of Parks and Recreation (within Riverside)</t>
  </si>
  <si>
    <t>Riverside County Regional Park and Open-Space District (Countywide Agency w/ no authority within Cities)</t>
  </si>
  <si>
    <t>Riverside Parks, Recreation and Community Services Department</t>
  </si>
  <si>
    <t>California Department of Parks and Recreation (within Sacramento)</t>
  </si>
  <si>
    <t>Department of Youth, Parks, and Community Enrichment</t>
  </si>
  <si>
    <t>Sacramento County Department of Regional Parks (within Sacramento city)</t>
  </si>
  <si>
    <t>Bexar Heritage Department (within San Antonio)</t>
  </si>
  <si>
    <t>San Antonio Missions National Historical Park</t>
  </si>
  <si>
    <t>San Antonio Parks and Recreation Department</t>
  </si>
  <si>
    <t>San Antonio River Authority</t>
  </si>
  <si>
    <t>Texas Parks and Wildlife Department (San Antonio)</t>
  </si>
  <si>
    <t>Cabrillo National Monument</t>
  </si>
  <si>
    <t>California Department of Parks and Recreation (within San Diego)</t>
  </si>
  <si>
    <t>City of San Diego Parks and Recreation Department</t>
  </si>
  <si>
    <t>San Diego County Parks and Recreation (within San Diego city)</t>
  </si>
  <si>
    <t>USFWS, San Diego Bay National Wildlife Refuge and San Diego National Wildlife Refuge (within San Diego)</t>
  </si>
  <si>
    <t>California Department of Parks and Recreation (within San Francisco)</t>
  </si>
  <si>
    <t>Golden Gate National Recreation Area (within San Francisco)</t>
  </si>
  <si>
    <t>Presidio Trust (within San Francisco)</t>
  </si>
  <si>
    <t>San Francisco Maritime National Historical Park</t>
  </si>
  <si>
    <t>San Francisco Recreation and Parks Department</t>
  </si>
  <si>
    <t>Don Edwards San Francisco Bay National Wildlife Refuge (within San Jose)</t>
  </si>
  <si>
    <t>San Jose Department of Parks, Recreation and Neighborhood Services</t>
  </si>
  <si>
    <t>Santa Clara County Parks and Recreation (within San Jose)</t>
  </si>
  <si>
    <t>Santa Clara Valley Open Space Authority</t>
  </si>
  <si>
    <t>Orange County Parks (within Santa Ana)</t>
  </si>
  <si>
    <t>Santa Ana Parks, Recreation and Community Services</t>
  </si>
  <si>
    <t>Scottsdale Parks and Recreation Division</t>
  </si>
  <si>
    <t>Seattle Parks and Recreation</t>
  </si>
  <si>
    <t>The Port of Seattle</t>
  </si>
  <si>
    <t>Avista Corporation</t>
  </si>
  <si>
    <t>Spokane Parks and Recreation Department</t>
  </si>
  <si>
    <t>Gateway Arch National Park</t>
  </si>
  <si>
    <t>St. Louis Department of Parks, Recreation and Forestry</t>
  </si>
  <si>
    <t>The Great Rivers Greenway District (within St. Louis)</t>
  </si>
  <si>
    <t>Tower Grove Park Commission</t>
  </si>
  <si>
    <t>Ramsey County Parks and Recreation Department (Parks within the City of Saint Paul)</t>
  </si>
  <si>
    <t>Saint Paul Parks and Recreation Department</t>
  </si>
  <si>
    <t>Pinellas County Parks &amp; Conservation Resources (within St. Petersburg)</t>
  </si>
  <si>
    <t>St. Petersburg Parks &amp; Recreation Department</t>
  </si>
  <si>
    <t>Stockton Community Services Dept  (CSD) Stockton Public Works Dept(PW)</t>
  </si>
  <si>
    <t>Hillsborough County Conservation and Environmental Lands Management (within Tampa)</t>
  </si>
  <si>
    <t>Hillsborough County Parks and Recreation Dept. (within Tampa)</t>
  </si>
  <si>
    <t>Tampa Parks and Recreation Department</t>
  </si>
  <si>
    <t>Tampa Sports Authority</t>
  </si>
  <si>
    <t>Metroparks of the Toledo Area</t>
  </si>
  <si>
    <t>Toledo Division of Parks, Recreation and Forestry</t>
  </si>
  <si>
    <t>Pima County Natural Resources, Parks and Recreation Department (within Tucson)</t>
  </si>
  <si>
    <t>Tucson Parks and Recreation Department</t>
  </si>
  <si>
    <t>City of Tulsa Park &amp; Recreation Department</t>
  </si>
  <si>
    <t>River Parks Authority</t>
  </si>
  <si>
    <t>Tulsa County Parks (within city of Tulsa)</t>
  </si>
  <si>
    <t>Back Bay National Wildlife Refuge (within Virginia Beach)</t>
  </si>
  <si>
    <t>Mackay Island National Wildlife Refuge (within Virginia Beach)</t>
  </si>
  <si>
    <t>Virginia Beach Department of Parks and Recreation</t>
  </si>
  <si>
    <t>Virginia Department of Conservation and Recreation  (within Virginia Beach)</t>
  </si>
  <si>
    <t>District of Columbia Department of Parks and Recreation</t>
  </si>
  <si>
    <t>National Arboretum</t>
  </si>
  <si>
    <t>National Park Service, Region 1 - National Capital Area</t>
  </si>
  <si>
    <t>Wichita Park and Recreation Department</t>
  </si>
  <si>
    <t>Winston-Salem Recreation and Parks</t>
  </si>
  <si>
    <t>Designed Acres</t>
  </si>
  <si>
    <t>Total Acres</t>
  </si>
  <si>
    <t>Natural &amp;  Undeveloped Acres</t>
  </si>
  <si>
    <t>Number Parks</t>
  </si>
  <si>
    <t>Water Acres</t>
  </si>
  <si>
    <t>Non-parkland Acres</t>
  </si>
  <si>
    <t>Within city limits</t>
  </si>
  <si>
    <t>Outside city limits</t>
  </si>
  <si>
    <t>City Name</t>
  </si>
  <si>
    <t>Density</t>
  </si>
  <si>
    <t>% Natural</t>
  </si>
  <si>
    <t>% Designed</t>
  </si>
  <si>
    <t>Total Park Units</t>
  </si>
  <si>
    <t>Population</t>
  </si>
  <si>
    <t>Population Growth</t>
  </si>
  <si>
    <t>Shooting Range West Mesa Grasslands</t>
  </si>
  <si>
    <t>River Legacy</t>
  </si>
  <si>
    <t>Atlanta Beltline</t>
  </si>
  <si>
    <t>City Park</t>
  </si>
  <si>
    <t>Aurora Reservoir</t>
  </si>
  <si>
    <t>Back Bay National Wildlife Refuge</t>
  </si>
  <si>
    <t>Gwynns Falls Leakin Park</t>
  </si>
  <si>
    <t>Military Reserve</t>
  </si>
  <si>
    <t>Franklin Park</t>
  </si>
  <si>
    <t>Topanga State Park</t>
  </si>
  <si>
    <t>Old Sacramento State Historic Park</t>
  </si>
  <si>
    <t>Tumbleweed Park</t>
  </si>
  <si>
    <t>Lincoln Park</t>
  </si>
  <si>
    <t>Rocky River Reservation</t>
  </si>
  <si>
    <t>Cheyenne Mountain State Park</t>
  </si>
  <si>
    <t>Three Creeks Park</t>
  </si>
  <si>
    <t>Trinity River Greenbelt</t>
  </si>
  <si>
    <t>Ewing Park</t>
  </si>
  <si>
    <t>Rouge Park</t>
  </si>
  <si>
    <t>West Point on the Eno</t>
  </si>
  <si>
    <t>Ohlone Wilderness Regional Preserve</t>
  </si>
  <si>
    <t>Branch Brook Park</t>
  </si>
  <si>
    <t>Cary State Forest</t>
  </si>
  <si>
    <t>Fort Worth Nature Center &amp; Refuge</t>
  </si>
  <si>
    <t>Woodward Park</t>
  </si>
  <si>
    <t>Rowlett Creek Greenbelt</t>
  </si>
  <si>
    <t>Water Ranch at the Riparian Preserve</t>
  </si>
  <si>
    <t>Thunderbird Conservation Park</t>
  </si>
  <si>
    <t>Great Dismal Swamp NWR</t>
  </si>
  <si>
    <t>Honolulu Watershed Forest Reserve</t>
  </si>
  <si>
    <t>Heritage Park</t>
  </si>
  <si>
    <t>Babcock Park</t>
  </si>
  <si>
    <t>Cullen Park</t>
  </si>
  <si>
    <t>Sam Houston Trail Park</t>
  </si>
  <si>
    <t>Wilderness Park</t>
  </si>
  <si>
    <t>Jefferson Memorial Forest</t>
  </si>
  <si>
    <t>Cherokee Marsh</t>
  </si>
  <si>
    <t>Red Mountain Park</t>
  </si>
  <si>
    <t>Swan Creek Preserve Metropark</t>
  </si>
  <si>
    <t>Brown Deer Park</t>
  </si>
  <si>
    <t>Theodore Wirth</t>
  </si>
  <si>
    <t>Warner Parks</t>
  </si>
  <si>
    <t>Rock Creek Park</t>
  </si>
  <si>
    <t>Stinchcomb Wildlife Refuge</t>
  </si>
  <si>
    <t>Glenn Cunningham Lake</t>
  </si>
  <si>
    <t>Gypsum Canyon Nature Preserve</t>
  </si>
  <si>
    <t>Santa Ana River Greenbelt</t>
  </si>
  <si>
    <t>Bill Frederick Park at Turkey Lake</t>
  </si>
  <si>
    <t>Frick Park</t>
  </si>
  <si>
    <t>Oak Point Park &amp; Nature Preserve</t>
  </si>
  <si>
    <t>Forest Park</t>
  </si>
  <si>
    <t>Sycamore Canyon Wilderness Park</t>
  </si>
  <si>
    <t>Golden Gate Park</t>
  </si>
  <si>
    <t>McDowell Sonoran Preserve</t>
  </si>
  <si>
    <t>Discovery Park</t>
  </si>
  <si>
    <t>Picnic Island Bayou</t>
  </si>
  <si>
    <t>Lake Casa Blanca State Park</t>
  </si>
  <si>
    <t>Government Canyon State Natural Area</t>
  </si>
  <si>
    <t>Mustang Island State Park</t>
  </si>
  <si>
    <t>Franklin Mountains State Park</t>
  </si>
  <si>
    <t>Lincoln Regional Park</t>
  </si>
  <si>
    <t>Pawnee Prairie Park</t>
  </si>
  <si>
    <t>Mt. Airy Forest</t>
  </si>
  <si>
    <t>Irvine Open Space Preserve</t>
  </si>
  <si>
    <t>Mohawk Park</t>
  </si>
  <si>
    <t>Mission Peak</t>
  </si>
  <si>
    <t>Bryan Park</t>
  </si>
  <si>
    <t>Latta Nature Preserve</t>
  </si>
  <si>
    <t>Pelham Bay Park</t>
  </si>
  <si>
    <t>Salem Lake Park</t>
  </si>
  <si>
    <t>Glencarlyn Park</t>
  </si>
  <si>
    <t>Blue River Parkway (within KC city limits)</t>
  </si>
  <si>
    <t>Kern River County (Regional) Park</t>
  </si>
  <si>
    <t>El Dorado Park</t>
  </si>
  <si>
    <t>Mackenzie Park</t>
  </si>
  <si>
    <t>Craig Ranch Regional Park</t>
  </si>
  <si>
    <t>Wissahickon Valley Park</t>
  </si>
  <si>
    <t>Sierra Vista Park</t>
  </si>
  <si>
    <t>James River Park System</t>
  </si>
  <si>
    <t>Rancho Canada Del Oro</t>
  </si>
  <si>
    <t>Hangman Park Conservation Area</t>
  </si>
  <si>
    <t>Lexington, KY</t>
  </si>
  <si>
    <t>Nashville, TN</t>
  </si>
  <si>
    <t>Charlotte/Mecklenburg County, NC</t>
  </si>
  <si>
    <t>Pig's Eye Lake</t>
  </si>
  <si>
    <t>Mission Trails Regional Park</t>
  </si>
  <si>
    <t>Maggiore Park</t>
  </si>
  <si>
    <t>Bayou Sauvage National Wildlife Refuge</t>
  </si>
  <si>
    <t>Lake Wheeler Park</t>
  </si>
  <si>
    <t>Walter E. Long Park</t>
  </si>
  <si>
    <t>Chugach State Park</t>
  </si>
  <si>
    <t>Delaware Park</t>
  </si>
  <si>
    <t>Lafayette Park and Zoo</t>
  </si>
  <si>
    <t>Raven Run Park</t>
  </si>
  <si>
    <t xml:space="preserve">Viriginia Key </t>
  </si>
  <si>
    <t>Rohr Park</t>
  </si>
  <si>
    <t>Louis Park</t>
  </si>
  <si>
    <t>Shelby Farms Park</t>
  </si>
  <si>
    <t>City Brooks Community Park</t>
  </si>
  <si>
    <t>South Mountain Park and Preserve</t>
  </si>
  <si>
    <t>3502000</t>
  </si>
  <si>
    <t>0602000</t>
  </si>
  <si>
    <t>0203000</t>
  </si>
  <si>
    <t>4804000</t>
  </si>
  <si>
    <t>5103000</t>
  </si>
  <si>
    <t>1304000</t>
  </si>
  <si>
    <t>0804000</t>
  </si>
  <si>
    <t>4805000</t>
  </si>
  <si>
    <t>0603526</t>
  </si>
  <si>
    <t>2404000</t>
  </si>
  <si>
    <t>2205000</t>
  </si>
  <si>
    <t>PS1608830</t>
  </si>
  <si>
    <t>2507000</t>
  </si>
  <si>
    <t>3611000</t>
  </si>
  <si>
    <t>0412000</t>
  </si>
  <si>
    <t>PS3712000</t>
  </si>
  <si>
    <t>5116000</t>
  </si>
  <si>
    <t>1714000</t>
  </si>
  <si>
    <t>0613392</t>
  </si>
  <si>
    <t>3915000</t>
  </si>
  <si>
    <t>3916000</t>
  </si>
  <si>
    <t>0816000</t>
  </si>
  <si>
    <t>3918000</t>
  </si>
  <si>
    <t>4817000</t>
  </si>
  <si>
    <t>4819000</t>
  </si>
  <si>
    <t>0820000</t>
  </si>
  <si>
    <t>1921000</t>
  </si>
  <si>
    <t>2622000</t>
  </si>
  <si>
    <t>3719000</t>
  </si>
  <si>
    <t>4824000</t>
  </si>
  <si>
    <t>4827000</t>
  </si>
  <si>
    <t>0626000</t>
  </si>
  <si>
    <t>0627000</t>
  </si>
  <si>
    <t>4829000</t>
  </si>
  <si>
    <t>0427820</t>
  </si>
  <si>
    <t>PS3728000</t>
  </si>
  <si>
    <t>3231900</t>
  </si>
  <si>
    <t>1230000</t>
  </si>
  <si>
    <t>PS1571550</t>
  </si>
  <si>
    <t>PS4835000</t>
  </si>
  <si>
    <t>0636770</t>
  </si>
  <si>
    <t>4837000</t>
  </si>
  <si>
    <t>1235000</t>
  </si>
  <si>
    <t>3436000</t>
  </si>
  <si>
    <t>2938000</t>
  </si>
  <si>
    <t>4841464</t>
  </si>
  <si>
    <t>3240000</t>
  </si>
  <si>
    <t>2146027</t>
  </si>
  <si>
    <t>PS3128000</t>
  </si>
  <si>
    <t>0643000</t>
  </si>
  <si>
    <t>0644000</t>
  </si>
  <si>
    <t>2148006</t>
  </si>
  <si>
    <t>4845000</t>
  </si>
  <si>
    <t>5548000</t>
  </si>
  <si>
    <t>4748000</t>
  </si>
  <si>
    <t>0446000</t>
  </si>
  <si>
    <t>1245000</t>
  </si>
  <si>
    <t>5553000</t>
  </si>
  <si>
    <t>2743000</t>
  </si>
  <si>
    <t>4752006</t>
  </si>
  <si>
    <t>2255000</t>
  </si>
  <si>
    <t>3651000</t>
  </si>
  <si>
    <t>3451000</t>
  </si>
  <si>
    <t>5157000</t>
  </si>
  <si>
    <t>3251800</t>
  </si>
  <si>
    <t>0653000</t>
  </si>
  <si>
    <t>PS4055000</t>
  </si>
  <si>
    <t>PS3137000</t>
  </si>
  <si>
    <t>1253000</t>
  </si>
  <si>
    <t>4260000</t>
  </si>
  <si>
    <t>0455000</t>
  </si>
  <si>
    <t>4261000</t>
  </si>
  <si>
    <t>4858016</t>
  </si>
  <si>
    <t>4159000</t>
  </si>
  <si>
    <t>3755000</t>
  </si>
  <si>
    <t>3260600</t>
  </si>
  <si>
    <t>0662000</t>
  </si>
  <si>
    <t>PS0664000</t>
  </si>
  <si>
    <t>4865000</t>
  </si>
  <si>
    <t>0666000</t>
  </si>
  <si>
    <t>PS0667000</t>
  </si>
  <si>
    <t>0668000</t>
  </si>
  <si>
    <t>0669000</t>
  </si>
  <si>
    <t>0465000</t>
  </si>
  <si>
    <t>5363000</t>
  </si>
  <si>
    <t>2965000</t>
  </si>
  <si>
    <t>2758000</t>
  </si>
  <si>
    <t>1263000</t>
  </si>
  <si>
    <t>0675000</t>
  </si>
  <si>
    <t>1271000</t>
  </si>
  <si>
    <t>3977000</t>
  </si>
  <si>
    <t>PS0477000</t>
  </si>
  <si>
    <t>4075000</t>
  </si>
  <si>
    <t>5182000</t>
  </si>
  <si>
    <t>1150000</t>
  </si>
  <si>
    <t>2079000</t>
  </si>
  <si>
    <t>3775000</t>
  </si>
  <si>
    <t>0427400</t>
  </si>
  <si>
    <t>5367000</t>
  </si>
  <si>
    <t>5167000</t>
  </si>
  <si>
    <t>n.a.</t>
  </si>
  <si>
    <t>2000 Population</t>
  </si>
  <si>
    <t>FIPS</t>
  </si>
  <si>
    <t>Density Classification</t>
  </si>
  <si>
    <t>Population Growth Classification</t>
  </si>
  <si>
    <t>Very Fast</t>
  </si>
  <si>
    <t>Medium Slow</t>
  </si>
  <si>
    <t>High</t>
  </si>
  <si>
    <t>Low</t>
  </si>
  <si>
    <t>Medium-High</t>
  </si>
  <si>
    <t>Medium-Low</t>
  </si>
  <si>
    <t>Medium Fast</t>
  </si>
  <si>
    <t>Limited or Decline</t>
  </si>
  <si>
    <t>Adjusted Land Area (acres)</t>
  </si>
  <si>
    <t>Growth</t>
  </si>
  <si>
    <t>Acres per 1,000 people</t>
  </si>
  <si>
    <t>Parks per 10,000 residents</t>
  </si>
  <si>
    <t>Parks as % City Area</t>
  </si>
  <si>
    <t>City Characteristics</t>
  </si>
  <si>
    <t>Murphy Square</t>
  </si>
  <si>
    <t>1857</t>
  </si>
  <si>
    <t>National Mall</t>
  </si>
  <si>
    <t>1791</t>
  </si>
  <si>
    <t>Rice Park</t>
  </si>
  <si>
    <t>1849</t>
  </si>
  <si>
    <t>1940</t>
  </si>
  <si>
    <t>Piatt Park</t>
  </si>
  <si>
    <t>Chapman Park</t>
  </si>
  <si>
    <t>1852</t>
  </si>
  <si>
    <t>Willows Park</t>
  </si>
  <si>
    <t>1970</t>
  </si>
  <si>
    <t>Portsmouth Square</t>
  </si>
  <si>
    <t>1847</t>
  </si>
  <si>
    <t>Boston Common</t>
  </si>
  <si>
    <t>1634</t>
  </si>
  <si>
    <t>Grant Park</t>
  </si>
  <si>
    <t>1837</t>
  </si>
  <si>
    <t>Bowling Green</t>
  </si>
  <si>
    <t>1733</t>
  </si>
  <si>
    <t>Orton Park</t>
  </si>
  <si>
    <t>1850</t>
  </si>
  <si>
    <t>Gravois Park</t>
  </si>
  <si>
    <t>1812</t>
  </si>
  <si>
    <t>Denny Park</t>
  </si>
  <si>
    <t>1884</t>
  </si>
  <si>
    <t>Highland Park</t>
  </si>
  <si>
    <t>1889</t>
  </si>
  <si>
    <t>East Fairmount Park</t>
  </si>
  <si>
    <t>1844</t>
  </si>
  <si>
    <t>Harrington Park</t>
  </si>
  <si>
    <t>1897</t>
  </si>
  <si>
    <t>Pantoja Park</t>
  </si>
  <si>
    <t>1870</t>
  </si>
  <si>
    <t>Williams Park</t>
  </si>
  <si>
    <t>1910</t>
  </si>
  <si>
    <t>Jackson Square</t>
  </si>
  <si>
    <t>1721</t>
  </si>
  <si>
    <t>Julia Davis Park</t>
  </si>
  <si>
    <t>1907</t>
  </si>
  <si>
    <t xml:space="preserve">Mestizo Curtis Park </t>
  </si>
  <si>
    <t>1868</t>
  </si>
  <si>
    <t>1880</t>
  </si>
  <si>
    <t>1926</t>
  </si>
  <si>
    <t>Cooper Park</t>
  </si>
  <si>
    <t>1867</t>
  </si>
  <si>
    <t>First Landing State Park</t>
  </si>
  <si>
    <t>1936</t>
  </si>
  <si>
    <t>Downtown Park</t>
  </si>
  <si>
    <t>1953</t>
  </si>
  <si>
    <t>Cathedral Square Park</t>
  </si>
  <si>
    <t>1835</t>
  </si>
  <si>
    <t>Settlers Landing</t>
  </si>
  <si>
    <t>1796</t>
  </si>
  <si>
    <t>Sutter Land Grants</t>
  </si>
  <si>
    <t>Moore Square &amp; Nash Square</t>
  </si>
  <si>
    <t>1792</t>
  </si>
  <si>
    <t>Drips Park</t>
  </si>
  <si>
    <t>1882</t>
  </si>
  <si>
    <t>Coyote Hills</t>
  </si>
  <si>
    <t>Greenwood Park</t>
  </si>
  <si>
    <t>1894</t>
  </si>
  <si>
    <t>Robinson Park</t>
  </si>
  <si>
    <t>1899</t>
  </si>
  <si>
    <t>Saint James Park</t>
  </si>
  <si>
    <t>Pease Park</t>
  </si>
  <si>
    <t>1876</t>
  </si>
  <si>
    <t>Hanscom Park</t>
  </si>
  <si>
    <t>1872</t>
  </si>
  <si>
    <t>Delaney Park</t>
  </si>
  <si>
    <t>1920</t>
  </si>
  <si>
    <t>Oakland Cemetery</t>
  </si>
  <si>
    <t>Thomas Square</t>
  </si>
  <si>
    <t>1887</t>
  </si>
  <si>
    <t>1921</t>
  </si>
  <si>
    <t>Market Square</t>
  </si>
  <si>
    <t>Eldorado Park</t>
  </si>
  <si>
    <t>1967</t>
  </si>
  <si>
    <t>Pearson Park</t>
  </si>
  <si>
    <t>1927</t>
  </si>
  <si>
    <t>Lakeside Park</t>
  </si>
  <si>
    <t>1937</t>
  </si>
  <si>
    <t>Van Vorst Park</t>
  </si>
  <si>
    <t>Lafayette Park</t>
  </si>
  <si>
    <t>Pershing Square</t>
  </si>
  <si>
    <t>1866</t>
  </si>
  <si>
    <t>Goodale Park</t>
  </si>
  <si>
    <t>1851</t>
  </si>
  <si>
    <t>DeFremery Park</t>
  </si>
  <si>
    <t>Dickson-Azalea Park</t>
  </si>
  <si>
    <t>Acacia Park</t>
  </si>
  <si>
    <t>1871</t>
  </si>
  <si>
    <t>Owen Park</t>
  </si>
  <si>
    <t>1913</t>
  </si>
  <si>
    <t>Plant Park</t>
  </si>
  <si>
    <t>1905</t>
  </si>
  <si>
    <t>Verde Park</t>
  </si>
  <si>
    <t>Patterson Park</t>
  </si>
  <si>
    <t>1827</t>
  </si>
  <si>
    <t>Meadowbrook Park</t>
  </si>
  <si>
    <t>1924</t>
  </si>
  <si>
    <t>White Park</t>
  </si>
  <si>
    <t>1883</t>
  </si>
  <si>
    <t>City View</t>
  </si>
  <si>
    <t>Woodland Park</t>
  </si>
  <si>
    <t>1902</t>
  </si>
  <si>
    <t>Beale Park</t>
  </si>
  <si>
    <t>1908</t>
  </si>
  <si>
    <t>Lummus Park</t>
  </si>
  <si>
    <t>1912</t>
  </si>
  <si>
    <t>Dr. A.J. Chandler Park</t>
  </si>
  <si>
    <t>Country Park</t>
  </si>
  <si>
    <t>1934</t>
  </si>
  <si>
    <t>San Jacinto Plaza</t>
  </si>
  <si>
    <t>1858</t>
  </si>
  <si>
    <t>Wingfield Park</t>
  </si>
  <si>
    <t>Military Park</t>
  </si>
  <si>
    <t>1775</t>
  </si>
  <si>
    <t>Watkins Park</t>
  </si>
  <si>
    <t>1901</t>
  </si>
  <si>
    <t>Eucalyptus Park</t>
  </si>
  <si>
    <t>Duke Park</t>
  </si>
  <si>
    <t>Belle Isle Park</t>
  </si>
  <si>
    <t>Murphy Park</t>
  </si>
  <si>
    <t>1909</t>
  </si>
  <si>
    <t>San Pedro Springs Park</t>
  </si>
  <si>
    <t>1729</t>
  </si>
  <si>
    <t>Artesian Park</t>
  </si>
  <si>
    <t>1854</t>
  </si>
  <si>
    <t>Savage Park</t>
  </si>
  <si>
    <t>1877</t>
  </si>
  <si>
    <t>Sam Houston Park</t>
  </si>
  <si>
    <t>Hemming Park</t>
  </si>
  <si>
    <t>Hyde Park</t>
  </si>
  <si>
    <t>Baxter Square</t>
  </si>
  <si>
    <t>Washington Park</t>
  </si>
  <si>
    <t>1892</t>
  </si>
  <si>
    <t>Central Park</t>
  </si>
  <si>
    <t>1948</t>
  </si>
  <si>
    <t>Armory Park</t>
  </si>
  <si>
    <t>1874</t>
  </si>
  <si>
    <t>Birch Park</t>
  </si>
  <si>
    <t>San Augustin Plaza</t>
  </si>
  <si>
    <t>1767</t>
  </si>
  <si>
    <t>Fremont Park</t>
  </si>
  <si>
    <t>Columbus Park</t>
  </si>
  <si>
    <t>1819</t>
  </si>
  <si>
    <t>Luzon Park</t>
  </si>
  <si>
    <t>1947</t>
  </si>
  <si>
    <t>1943</t>
  </si>
  <si>
    <t>City-Brooks Community Park</t>
  </si>
  <si>
    <t>Roeding Park</t>
  </si>
  <si>
    <t>1904</t>
  </si>
  <si>
    <t>Pioneer Park</t>
  </si>
  <si>
    <t>1923</t>
  </si>
  <si>
    <t>1873</t>
  </si>
  <si>
    <t>Independence Park</t>
  </si>
  <si>
    <t>Stiles Circle</t>
  </si>
  <si>
    <t>Coeur d'Alene Park</t>
  </si>
  <si>
    <t>Vaughn</t>
  </si>
  <si>
    <t>Monroe Park</t>
  </si>
  <si>
    <t>Newark Department of Public Works</t>
  </si>
  <si>
    <t>Pullen Park</t>
  </si>
  <si>
    <t>Chain of Lakes Regional Park</t>
  </si>
  <si>
    <t>Lincoln Memorial</t>
  </si>
  <si>
    <t>Como Regional Park</t>
  </si>
  <si>
    <t>Long Bridge Park</t>
  </si>
  <si>
    <t>Fernbank Park</t>
  </si>
  <si>
    <t>Orange County Great Park</t>
  </si>
  <si>
    <t>Warner Park</t>
  </si>
  <si>
    <t>Green Lake Park</t>
  </si>
  <si>
    <t>Schenley Park &amp; Plaza</t>
  </si>
  <si>
    <t>Independence National Historic Park</t>
  </si>
  <si>
    <t>Russell Creek Park</t>
  </si>
  <si>
    <t>Mission Bay Park</t>
  </si>
  <si>
    <t>North Straub</t>
  </si>
  <si>
    <t xml:space="preserve">City Park </t>
  </si>
  <si>
    <t>Pioneers Park</t>
  </si>
  <si>
    <t xml:space="preserve">First Landing State Park </t>
  </si>
  <si>
    <t>Mission Hills Park</t>
  </si>
  <si>
    <t>Veterans Park</t>
  </si>
  <si>
    <t>Swope Park</t>
  </si>
  <si>
    <t>Gray's Lake Park</t>
  </si>
  <si>
    <t>Balloon Fiesta Park</t>
  </si>
  <si>
    <t>Happy Hollow Park &amp; Zoo</t>
  </si>
  <si>
    <t>Zilker Park</t>
  </si>
  <si>
    <t>Memorial Park</t>
  </si>
  <si>
    <t>Kincaid Park</t>
  </si>
  <si>
    <t>Piedmont Park</t>
  </si>
  <si>
    <t>Ala Moana Regional Park</t>
  </si>
  <si>
    <t>McCormick-Stillman Park</t>
  </si>
  <si>
    <t>Yorba Regional Park</t>
  </si>
  <si>
    <t>Chesapeake City Park</t>
  </si>
  <si>
    <t>Pershing Field</t>
  </si>
  <si>
    <t>Town Point Park</t>
  </si>
  <si>
    <t>Griffith Park</t>
  </si>
  <si>
    <t>Berliner Sports Park</t>
  </si>
  <si>
    <t>Lake Eola</t>
  </si>
  <si>
    <t>Garden of the Gods Park</t>
  </si>
  <si>
    <t>Fair Park</t>
  </si>
  <si>
    <t>River Parks</t>
  </si>
  <si>
    <t>Bayshore Boulevard Linear Park</t>
  </si>
  <si>
    <t>South Mountain Park / Preserve</t>
  </si>
  <si>
    <t>Fort McHenry National Monument and Historic Shrine</t>
  </si>
  <si>
    <t>Harold Patterson Sports Center</t>
  </si>
  <si>
    <t>Fairmount Park</t>
  </si>
  <si>
    <t>Jacobson Park</t>
  </si>
  <si>
    <t xml:space="preserve">The Park at River Walk </t>
  </si>
  <si>
    <t>Grapeland Water Park</t>
  </si>
  <si>
    <t>Desert Breeze Park</t>
  </si>
  <si>
    <t>Country/Jaycee Park</t>
  </si>
  <si>
    <t>Eastwood Park</t>
  </si>
  <si>
    <t>Centennial Park</t>
  </si>
  <si>
    <t>San Antonio Riverwalk</t>
  </si>
  <si>
    <t>Cole Park</t>
  </si>
  <si>
    <t>Toledo Botanical Garden</t>
  </si>
  <si>
    <t>Hermann Park</t>
  </si>
  <si>
    <t>Drew Field</t>
  </si>
  <si>
    <t>Central Riverside Park</t>
  </si>
  <si>
    <t>Salem Lake</t>
  </si>
  <si>
    <t>Audubon Park</t>
  </si>
  <si>
    <t>Gene C. Reid Park</t>
  </si>
  <si>
    <t>Victory Park</t>
  </si>
  <si>
    <t>Overton Park</t>
  </si>
  <si>
    <t>Trinity View Park</t>
  </si>
  <si>
    <t>Milander Park</t>
  </si>
  <si>
    <t>Perkins Community Park</t>
  </si>
  <si>
    <t>Trinity Park</t>
  </si>
  <si>
    <t>Mecklenburg County Sportsplex</t>
  </si>
  <si>
    <t>Riverview Park</t>
  </si>
  <si>
    <t>Scissortail park</t>
  </si>
  <si>
    <t>Riverfront Park</t>
  </si>
  <si>
    <t>Freestone Park</t>
  </si>
  <si>
    <t>James River Park</t>
  </si>
  <si>
    <t>City name</t>
  </si>
  <si>
    <t>Park Name</t>
  </si>
  <si>
    <t>Annual Visitation</t>
  </si>
  <si>
    <t>Park Agency</t>
  </si>
  <si>
    <t>Most Visited Park in Each City</t>
  </si>
  <si>
    <t>Visitation estimates are provided by agencies from the most recent year available, which may or may not reflect impacts of COVID-19. Blanks or zero values indicate data not available</t>
  </si>
  <si>
    <t>Oldest Park in Each City</t>
  </si>
  <si>
    <t>Year Established</t>
  </si>
  <si>
    <t xml:space="preserve">These are the oldest U.S. city parks within the 100 largest cities based on best available survey data. The date refers to the year of initial creation or acquisition; in the case of parks whose names have changed, the modern name is given. </t>
  </si>
  <si>
    <t>Park Size (Acres)</t>
  </si>
  <si>
    <t>Largest Parks in Each City</t>
  </si>
  <si>
    <t>These are the largest parks located within the boundaries of the 100 largest U.S. cities. Most are owned by the municipality, but some are owned by a state, a county, a regional agency, or the federal government. If a park extends beyond the boundary of the city, only the acreage within the city is noted here.</t>
  </si>
  <si>
    <t>Walkable Park Access</t>
  </si>
  <si>
    <t>Parkland by City and Agency</t>
  </si>
  <si>
    <t>Percent of residents within half-mile walkable route of park</t>
  </si>
  <si>
    <t>All Residents</t>
  </si>
  <si>
    <t>Black</t>
  </si>
  <si>
    <t>By Age</t>
  </si>
  <si>
    <t>White</t>
  </si>
  <si>
    <t>Other race</t>
  </si>
  <si>
    <t>Multiple races</t>
  </si>
  <si>
    <t>Pacific Islander</t>
  </si>
  <si>
    <t>American Indian/ Alaska Native</t>
  </si>
  <si>
    <t>Asian</t>
  </si>
  <si>
    <t>All People of color</t>
  </si>
  <si>
    <t>Low (&lt;75% city income)</t>
  </si>
  <si>
    <t>Middle</t>
  </si>
  <si>
    <t>High (&gt;125% city median income)</t>
  </si>
  <si>
    <t>Children (U19)</t>
  </si>
  <si>
    <t>Seniors (65+)</t>
  </si>
  <si>
    <t>Hispanic/ Latnix</t>
  </si>
  <si>
    <t xml:space="preserve">For every park in a city, a 10-minute walkable service area was created using a nationwide walkable road network dataset provided by Esri. The analysis identifies physical barriers such as highways, train tracks, and rivers without bridges and chooses routes without barriers. </t>
  </si>
  <si>
    <t>Adjusted Land Area</t>
  </si>
  <si>
    <t>Parkland Stats by City</t>
  </si>
  <si>
    <t xml:space="preserve">Includes all publicly accessible parkland within a city's boundaries (city, county, state, federal, metro) </t>
  </si>
  <si>
    <t>Definitions</t>
  </si>
  <si>
    <t>Normalized Park Statistics</t>
  </si>
  <si>
    <t>Acreages reflect the most recently reported values from this year's City Park Facts survey</t>
  </si>
  <si>
    <t>Population Growth Since 2000</t>
  </si>
  <si>
    <t>Density per Adjusted Area</t>
  </si>
  <si>
    <t>Density (People/ Acre)</t>
  </si>
  <si>
    <t>City Population Statistics</t>
  </si>
  <si>
    <t>Median City</t>
  </si>
  <si>
    <t>Tables contained as separate tabs in the files are:</t>
  </si>
  <si>
    <t>Parkland Inventory by Agency</t>
  </si>
  <si>
    <t>City Population Stats</t>
  </si>
  <si>
    <t>Distribution of Park Space</t>
  </si>
  <si>
    <t>Most Visited Parks</t>
  </si>
  <si>
    <t>Oldest Parks</t>
  </si>
  <si>
    <t>Largest Parks</t>
  </si>
  <si>
    <t>Inventory of park acreages inside and outside of city boundaries</t>
  </si>
  <si>
    <t>Population and land area for each city to classify cities by density and population growth</t>
  </si>
  <si>
    <t>Per capita acreage; % designed vs. % natural acreage; parkland as % of city area. All stats provided by a city's density and population growth</t>
  </si>
  <si>
    <t>Percentage of a city's residents within a half-mile walkable route to a park, by race, income, and age</t>
  </si>
  <si>
    <t>The park with the highest reported visitation in each city</t>
  </si>
  <si>
    <t>The oldest park in each city</t>
  </si>
  <si>
    <t>The largest park in each city</t>
  </si>
  <si>
    <t>High-Income</t>
  </si>
  <si>
    <t>Neighborhoods of color</t>
  </si>
  <si>
    <t>Distribution of park space by race and income within each city</t>
  </si>
  <si>
    <t>Low- Income</t>
  </si>
  <si>
    <t>Negative values indicate relatively less park space (e.g. 3% less park space relative to city median), while positive values indicate relatively more park space (e.g. 90% more park space relative to city median)</t>
  </si>
  <si>
    <t>Totals</t>
  </si>
  <si>
    <t>By Density (Median City)</t>
  </si>
  <si>
    <t>By Growth (Median City)</t>
  </si>
  <si>
    <t>Average City</t>
  </si>
  <si>
    <t>Among all 100 cities</t>
  </si>
  <si>
    <t>Residents in ___ income neighborhoods have access to ____% (more/less) park space per person relative to the city median</t>
  </si>
  <si>
    <t>Residents in ___ (race/ethnicity) neighborhoods have access to ____% (more/less) park space per person relative to the city median</t>
  </si>
  <si>
    <t>Blank values indicate not enough population for the given demographic group to conduct the analysis</t>
  </si>
  <si>
    <t>Comparison of available park space within each city by race and income</t>
  </si>
  <si>
    <t>Parkland within city limits*</t>
  </si>
  <si>
    <t>Other Parkland*</t>
  </si>
  <si>
    <t>*Definitions for each parkland category are provided at the bottom</t>
  </si>
  <si>
    <t>Natural Lands</t>
  </si>
  <si>
    <t>Designed lands</t>
  </si>
  <si>
    <t xml:space="preserve">Natural lands are either pristine or reclaimed areas that are open to the public and left largely undisturbed and managed for their conservation and ecological value (i.e., wetlands, forests, deserts). While they may have trails and occasional benches, they are not developed for any recreation activities beyond walking, running, and cycling. </t>
  </si>
  <si>
    <t>Designed lands are parklands that have been created, constructed, planted, and managed primarily for human use. They include playgrounds, neighborhood parks, mini-parks, picnic meadows, sports fields, plazas, boulevards, municipal golf courses, municipal cemeteries, and all areas served by roadways, parking lots and service buildings and facilities.</t>
  </si>
  <si>
    <t>Undeveloped</t>
  </si>
  <si>
    <t>This is land owned by your agency but that has not yet been formally opened or developed for public use and is not managed or patrolled.</t>
  </si>
  <si>
    <t>Water</t>
  </si>
  <si>
    <t>Water consists of lakes, rivers, streams, bays, oceans, and wetlands, measured up to the high tide mark.</t>
  </si>
  <si>
    <t>Non-parkland</t>
  </si>
  <si>
    <t>Non-parkland is land owned and/or managed by your agency that does not fit into the categories in above questions. It might include right-of-ways, medians, etc.</t>
  </si>
  <si>
    <t>Land Acres (all types)</t>
  </si>
  <si>
    <t>Adjusted land areas are based on GIS data received from each city and remove unpopulated land area such as that from railyards, airports, and large water bodies.</t>
  </si>
  <si>
    <t>See definitions at bottom of page</t>
  </si>
  <si>
    <t>This is land owned by the agency but that has not yet been formally opened or developed for public use and is not managed or patrolled.</t>
  </si>
  <si>
    <t>Adjusted city area</t>
  </si>
  <si>
    <t>Walkable access by income (%)</t>
  </si>
  <si>
    <t>Walkable access by race/ethnicity (%)</t>
  </si>
  <si>
    <t>Adults (19-64)</t>
  </si>
  <si>
    <t>Overall walkable access (%)</t>
  </si>
  <si>
    <t>On a per person basis, the stats below compare the available park space to residents in neighborhoods with the highest concentrations of the specified demographic group relative to the median city neighborhood, with two exceptions that don't compare to the city median (highlighted in gray)</t>
  </si>
  <si>
    <t>Distribution of park space by income</t>
  </si>
  <si>
    <t>Distribution of park space by race/ethnicity</t>
  </si>
  <si>
    <t>Residents in low-income neighborhoods have access to ___% (more/less) park space per peson compared to those in high-income neighborhoods</t>
  </si>
  <si>
    <t>Residents in neighborhoods of color have access to ___% (more/less) park space per peson compared to those in white neighborhoods</t>
  </si>
  <si>
    <t>BLM / National Park Service (within Anchorage)</t>
  </si>
  <si>
    <t>Atlanta Beltline Incorporated (ABI)</t>
  </si>
  <si>
    <t>City of Atlanta Department of Parks and Recreation</t>
  </si>
  <si>
    <t>DeKalb County Recreation, Parks &amp; Cultural Affairs</t>
  </si>
  <si>
    <t>Department of Watershed Management</t>
  </si>
  <si>
    <t>Midtown Alliance</t>
  </si>
  <si>
    <t>South Fork Conservancy</t>
  </si>
  <si>
    <t>City of Austin Parks and Recreation Department</t>
  </si>
  <si>
    <t>Idaho Department of Parks and Recreation</t>
  </si>
  <si>
    <t>Forest Hills Cemetery</t>
  </si>
  <si>
    <t>Town of Cornelius</t>
  </si>
  <si>
    <t>Town of Davidson</t>
  </si>
  <si>
    <t>Town of Huntersville</t>
  </si>
  <si>
    <t>Town of Matthews Parks, Recreation and Cultural Resource Department</t>
  </si>
  <si>
    <t>Town of Mint Hill</t>
  </si>
  <si>
    <t>Town of Pineville</t>
  </si>
  <si>
    <t>The Nature Conservancy (within Chesapeake)</t>
  </si>
  <si>
    <t>Spring Grove Cemetery &amp; Arboretum</t>
  </si>
  <si>
    <t>Cuyahoga County Department of Public Works (Towpath Trail)</t>
  </si>
  <si>
    <t>Detroit Parks &amp; Recreation</t>
  </si>
  <si>
    <t>Duke University</t>
  </si>
  <si>
    <t>Kōkua Kalihi Valley Comprehensive Family Services (KKV)</t>
  </si>
  <si>
    <t>Harris County - Precinct 1 (within Houston)</t>
  </si>
  <si>
    <t>Harris County - Precinct 2 (within Houston)</t>
  </si>
  <si>
    <t>Harris County - Precinct 3 (within Houston)</t>
  </si>
  <si>
    <t>Harris County - Precinct 4 (within Houston)</t>
  </si>
  <si>
    <t>LGCs (Local Government Corporations)</t>
  </si>
  <si>
    <t>University of California Irvine</t>
  </si>
  <si>
    <t>North Florida Land Trust (Bogey Creek Preserve)</t>
  </si>
  <si>
    <t>University of North Florida (Sawmill Slough Preserve)</t>
  </si>
  <si>
    <t>Las Vegas, NV</t>
  </si>
  <si>
    <t>Las Vegas Department of Parks and Recreation</t>
  </si>
  <si>
    <t>Nevada Division of State Parks (within Las Vegas)</t>
  </si>
  <si>
    <t>Private parks (within Las Vegas)</t>
  </si>
  <si>
    <t>University of Wisconsin - Madison</t>
  </si>
  <si>
    <t>Memphis Parks</t>
  </si>
  <si>
    <t>Shelby County Department of Public Works (Shelby Farms)</t>
  </si>
  <si>
    <t>Wolf River Conservancy - Acreage Only</t>
  </si>
  <si>
    <t>Norfolk Department of Parks &amp; Recreation</t>
  </si>
  <si>
    <t>Oakland Parks, Recreation &amp; Youth Development</t>
  </si>
  <si>
    <t>City of Glendale (Acreage within Phoenix)</t>
  </si>
  <si>
    <t>City of Allen (within Plano)</t>
  </si>
  <si>
    <t>City and County of San Francisco (Housing, Mayor, Public Library, SFPUC)</t>
  </si>
  <si>
    <t>Office of Community Investment and Infrastructure (Mission Bay)</t>
  </si>
  <si>
    <t>Port of San Francisco</t>
  </si>
  <si>
    <t>Real Estate Division (Plazas + Twin Peaks Viewing)</t>
  </si>
  <si>
    <t>SF Municipal Transit Agency (MTA)</t>
  </si>
  <si>
    <t>Transbay JPA</t>
  </si>
  <si>
    <t>Treasure Island Development Authority</t>
  </si>
  <si>
    <t>Yerba Buena Garden Conservancy</t>
  </si>
  <si>
    <t>Stockton Public Works Department and Community Services Department</t>
  </si>
  <si>
    <t>Toledo Department of Parks &amp; Youth Services</t>
  </si>
  <si>
    <t>Sonoran Desert Mountain Bicyclists (Fantasy Island)</t>
  </si>
  <si>
    <t>Virginia Department of Wildlife Resources</t>
  </si>
  <si>
    <t>Conservation Acres</t>
  </si>
  <si>
    <t xml:space="preserve">All information is collected directly from each agency included in this report. This is done via Trust for Public Land's annual City Park Survey. </t>
  </si>
  <si>
    <t>When using the data, please cite Trust for Public Land.</t>
  </si>
  <si>
    <t xml:space="preserve">Clear Lake City Community Association </t>
  </si>
  <si>
    <t xml:space="preserve">Santa Clara Valley Open Space Authority </t>
  </si>
  <si>
    <t>Houston Audubon (Edith L. Moore Nature Sanctuary)</t>
  </si>
  <si>
    <t>San Diego Unified Port District (Port of San Diego)</t>
  </si>
  <si>
    <t>Jersey City Division of Park Maintenance</t>
  </si>
  <si>
    <t>City of Reno Parks and Recreation Department</t>
  </si>
  <si>
    <t>Chesapeake Department of Parks, Recreation and Tourism</t>
  </si>
  <si>
    <t>City of North Las Vegas Department of Neighborhood and Lesiure Services (Parks and Recreation)</t>
  </si>
  <si>
    <t>GGP Parks</t>
  </si>
  <si>
    <t xml:space="preserve">University of Pennsylvania </t>
  </si>
  <si>
    <t>State of Hawaii, Derpartment of Land and Natural Resources, Division of State Parks, &amp;quot;Hawaii State Parks&amp;quot;</t>
  </si>
  <si>
    <t>Minnesota DNR Division of Parks and Trails (within St. Paul) - only undeveloped land,</t>
  </si>
  <si>
    <t xml:space="preserve">Hudson River Park Trust </t>
  </si>
  <si>
    <t>Recreation &amp; Community Services</t>
  </si>
  <si>
    <t>Santa Clarita, CA</t>
  </si>
  <si>
    <t>Hawaii Division of Forestry and Wildlife (within O&amp;apos;ahu)</t>
  </si>
  <si>
    <t>Lovett Commercial (Post Skylawn)</t>
  </si>
  <si>
    <t>East Cut Crossing</t>
  </si>
  <si>
    <t>Green Benefit District</t>
  </si>
  <si>
    <t>Brooklyn Bridge Park Development Corporation</t>
  </si>
  <si>
    <t>0669088</t>
  </si>
  <si>
    <t>2022 Statistics</t>
  </si>
  <si>
    <t>2022 population totals are based on 2022 US Census Block Group estimates provided by Esri; 2000 population totals are from U.S. Census</t>
  </si>
  <si>
    <t xml:space="preserve">All calculated population statistics are based on 2022 US Census Block Group estimates provided by Esri. </t>
  </si>
  <si>
    <t>Hispanic/ Latinx</t>
  </si>
  <si>
    <t/>
  </si>
  <si>
    <t>City Park Facts 2023 - Acreage and Park System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</si>
</sst>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_);_(* \(#,##0.0\);_(*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i/>
      <sz val="10"/>
      <color theme="1"/>
      <name val="Arial Narrow"/>
      <family val="2"/>
    </font>
    <font>
      <b/>
      <sz val="12"/>
      <name val="Calibri"/>
      <family val="2"/>
    </font>
    <font>
      <sz val="10"/>
      <color indexed="8"/>
      <name val="Arial"/>
      <family val="2"/>
    </font>
    <font>
      <sz val="10"/>
      <color indexed="8"/>
      <name val="Arial Narrow"/>
      <family val="2"/>
    </font>
    <font>
      <sz val="10"/>
      <name val="Arial"/>
      <family val="2"/>
    </font>
    <font>
      <u/>
      <sz val="11"/>
      <color theme="10"/>
      <name val="Calibri"/>
      <family val="2"/>
      <scheme val="minor"/>
    </font>
    <font>
      <sz val="10"/>
      <name val="Verdana"/>
      <family val="2"/>
    </font>
    <font>
      <b/>
      <sz val="10"/>
      <color indexed="8"/>
      <name val="Arial Narrow"/>
      <family val="2"/>
    </font>
    <font>
      <sz val="12"/>
      <color theme="1"/>
      <name val="Calibri"/>
      <family val="2"/>
      <scheme val="minor"/>
    </font>
    <font>
      <b/>
      <sz val="12"/>
      <color theme="1"/>
      <name val="Arial"/>
      <family val="2"/>
    </font>
    <font>
      <b/>
      <i/>
      <sz val="10"/>
      <color theme="1"/>
      <name val="Arial Narrow"/>
      <family val="2"/>
    </font>
    <font>
      <u/>
      <sz val="10"/>
      <color theme="10"/>
      <name val="Arial Narrow"/>
      <family val="2"/>
    </font>
    <font>
      <b/>
      <u/>
      <sz val="10"/>
      <color theme="1"/>
      <name val="Arial Narrow"/>
      <family val="2"/>
    </font>
    <font>
      <sz val="10"/>
      <color rgb="FF000000"/>
      <name val="Arial Narrow"/>
      <family val="2"/>
    </font>
  </fonts>
  <fills count="4">
    <fill>
      <patternFill patternType="none"/>
    </fill>
    <fill>
      <patternFill patternType="gray125"/>
    </fill>
    <fill>
      <patternFill patternType="solid">
        <fgColor rgb="FFE6E6E6"/>
        <bgColor rgb="FFE6E6E6"/>
      </patternFill>
    </fill>
    <fill>
      <patternFill patternType="solid">
        <fgColor theme="2" tint="-9.9978637043366805E-2"/>
        <bgColor indexed="64"/>
      </patternFill>
    </fill>
  </fills>
  <borders count="31">
    <border>
      <left/>
      <right/>
      <top/>
      <bottom/>
      <diagonal/>
    </border>
    <border>
      <left/>
      <right/>
      <top style="thin">
        <color theme="0" tint="-0.34998626667073579"/>
      </top>
      <bottom style="thin">
        <color theme="0" tint="-0.34998626667073579"/>
      </bottom>
      <diagonal/>
    </border>
    <border>
      <left/>
      <right/>
      <top style="thin">
        <color indexed="64"/>
      </top>
      <bottom/>
      <diagonal/>
    </border>
    <border>
      <left/>
      <right/>
      <top style="thin">
        <color theme="0" tint="-0.34998626667073579"/>
      </top>
      <bottom/>
      <diagonal/>
    </border>
    <border>
      <left/>
      <right/>
      <top/>
      <bottom style="thin">
        <color indexed="64"/>
      </bottom>
      <diagonal/>
    </border>
    <border>
      <left/>
      <right/>
      <top/>
      <bottom style="medium">
        <color rgb="FF000000"/>
      </bottom>
      <diagonal/>
    </border>
    <border>
      <left/>
      <right/>
      <top/>
      <bottom style="medium">
        <color indexed="64"/>
      </bottom>
      <diagonal/>
    </border>
    <border>
      <left/>
      <right/>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diagonal/>
    </border>
    <border>
      <left/>
      <right style="medium">
        <color indexed="64"/>
      </right>
      <top style="thin">
        <color theme="0" tint="-0.34998626667073579"/>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thin">
        <color theme="0" tint="-0.34998626667073579"/>
      </bottom>
      <diagonal/>
    </border>
    <border>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thin">
        <color theme="0" tint="-0.34998626667073579"/>
      </bottom>
      <diagonal/>
    </border>
  </borders>
  <cellStyleXfs count="16">
    <xf numFmtId="0" fontId="0" fillId="0" borderId="0"/>
    <xf numFmtId="43" fontId="1" fillId="0" borderId="0" applyFont="0" applyFill="0" applyBorder="0" applyAlignment="0" applyProtection="0"/>
    <xf numFmtId="0" fontId="2" fillId="0" borderId="1" applyNumberFormat="0" applyFont="0" applyFill="0" applyAlignment="0" applyProtection="0"/>
    <xf numFmtId="0" fontId="5" fillId="2" borderId="5">
      <alignment horizontal="left"/>
    </xf>
    <xf numFmtId="9" fontId="1" fillId="0" borderId="0" applyFont="0" applyFill="0" applyBorder="0" applyAlignment="0" applyProtection="0"/>
    <xf numFmtId="43" fontId="8" fillId="0" borderId="0" applyFont="0" applyFill="0" applyBorder="0" applyAlignment="0" applyProtection="0"/>
    <xf numFmtId="0" fontId="9" fillId="0" borderId="0" applyNumberFormat="0" applyFill="0" applyBorder="0" applyAlignment="0" applyProtection="0"/>
    <xf numFmtId="0" fontId="10" fillId="0" borderId="0"/>
    <xf numFmtId="0" fontId="6" fillId="0" borderId="0"/>
    <xf numFmtId="0" fontId="8" fillId="0" borderId="0"/>
    <xf numFmtId="0" fontId="6" fillId="0" borderId="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12" fillId="0" borderId="0"/>
    <xf numFmtId="0" fontId="8" fillId="0" borderId="0" applyNumberFormat="0" applyFill="0" applyBorder="0" applyAlignment="0" applyProtection="0"/>
  </cellStyleXfs>
  <cellXfs count="141">
    <xf numFmtId="0" fontId="0" fillId="0" borderId="0" xfId="0"/>
    <xf numFmtId="0" fontId="2" fillId="0" borderId="0" xfId="0" applyFont="1"/>
    <xf numFmtId="0" fontId="2" fillId="0" borderId="1" xfId="2" applyFont="1"/>
    <xf numFmtId="0" fontId="3" fillId="0" borderId="2" xfId="0" applyFont="1" applyBorder="1"/>
    <xf numFmtId="0" fontId="3" fillId="0" borderId="0" xfId="0" applyFont="1"/>
    <xf numFmtId="164" fontId="2" fillId="0" borderId="1" xfId="1" applyNumberFormat="1" applyFont="1" applyBorder="1"/>
    <xf numFmtId="0" fontId="2" fillId="0" borderId="3" xfId="2" applyFont="1" applyBorder="1"/>
    <xf numFmtId="0" fontId="3" fillId="0" borderId="0" xfId="0" applyFont="1" applyAlignment="1">
      <alignment wrapText="1"/>
    </xf>
    <xf numFmtId="0" fontId="3" fillId="0" borderId="0" xfId="0" applyFont="1" applyBorder="1" applyAlignment="1">
      <alignment wrapText="1"/>
    </xf>
    <xf numFmtId="164" fontId="3" fillId="0" borderId="0" xfId="1" applyNumberFormat="1" applyFont="1" applyBorder="1"/>
    <xf numFmtId="164" fontId="2" fillId="0" borderId="0" xfId="1" applyNumberFormat="1" applyFont="1" applyBorder="1"/>
    <xf numFmtId="0" fontId="2" fillId="0" borderId="0" xfId="0" applyFont="1" applyBorder="1"/>
    <xf numFmtId="0" fontId="3" fillId="0" borderId="4" xfId="0" applyFont="1" applyBorder="1"/>
    <xf numFmtId="0" fontId="0" fillId="0" borderId="4" xfId="0" applyBorder="1"/>
    <xf numFmtId="0" fontId="4" fillId="0" borderId="0" xfId="0" applyFont="1" applyBorder="1"/>
    <xf numFmtId="0" fontId="2" fillId="0" borderId="0" xfId="0" applyFont="1" applyFill="1" applyBorder="1"/>
    <xf numFmtId="164" fontId="2" fillId="0" borderId="0" xfId="1" applyNumberFormat="1" applyFont="1"/>
    <xf numFmtId="0" fontId="11" fillId="0" borderId="0" xfId="8" applyFont="1" applyFill="1" applyAlignment="1">
      <alignment horizontal="left" wrapText="1"/>
    </xf>
    <xf numFmtId="0" fontId="7" fillId="0" borderId="0" xfId="8" applyFont="1" applyFill="1" applyAlignment="1">
      <alignment horizontal="left"/>
    </xf>
    <xf numFmtId="3" fontId="7" fillId="0" borderId="0" xfId="8" applyNumberFormat="1" applyFont="1" applyFill="1" applyAlignment="1">
      <alignment horizontal="right"/>
    </xf>
    <xf numFmtId="0" fontId="3" fillId="0" borderId="0" xfId="0" applyFont="1" applyFill="1" applyBorder="1"/>
    <xf numFmtId="0" fontId="2" fillId="0" borderId="0" xfId="14" applyNumberFormat="1" applyFont="1" applyBorder="1"/>
    <xf numFmtId="9" fontId="2" fillId="0" borderId="0" xfId="4" applyFont="1"/>
    <xf numFmtId="0" fontId="13" fillId="0" borderId="0" xfId="0" applyFont="1"/>
    <xf numFmtId="0" fontId="4" fillId="0" borderId="0" xfId="0" applyFont="1"/>
    <xf numFmtId="164" fontId="2" fillId="0" borderId="1" xfId="2" applyNumberFormat="1" applyFont="1"/>
    <xf numFmtId="0" fontId="3" fillId="0" borderId="1" xfId="2" applyFont="1"/>
    <xf numFmtId="49" fontId="2" fillId="0" borderId="1" xfId="2" applyNumberFormat="1" applyFont="1"/>
    <xf numFmtId="0" fontId="2" fillId="0" borderId="0" xfId="2" applyFont="1" applyBorder="1"/>
    <xf numFmtId="0" fontId="2" fillId="0" borderId="1" xfId="0" applyFont="1" applyBorder="1"/>
    <xf numFmtId="0" fontId="3" fillId="0" borderId="0" xfId="2" applyFont="1" applyBorder="1"/>
    <xf numFmtId="0" fontId="3" fillId="0" borderId="1" xfId="0" applyFont="1" applyBorder="1"/>
    <xf numFmtId="49" fontId="2" fillId="0" borderId="0" xfId="2" applyNumberFormat="1" applyFont="1" applyBorder="1"/>
    <xf numFmtId="49" fontId="2" fillId="0" borderId="1" xfId="1" applyNumberFormat="1" applyFont="1" applyBorder="1"/>
    <xf numFmtId="164" fontId="2" fillId="0" borderId="0" xfId="2" applyNumberFormat="1" applyFont="1" applyBorder="1"/>
    <xf numFmtId="0" fontId="2" fillId="0" borderId="6" xfId="0" applyFont="1" applyBorder="1"/>
    <xf numFmtId="0" fontId="3" fillId="0" borderId="6" xfId="0" applyFont="1" applyBorder="1"/>
    <xf numFmtId="0" fontId="3" fillId="0" borderId="4" xfId="0" applyFont="1" applyBorder="1" applyAlignment="1">
      <alignment wrapText="1"/>
    </xf>
    <xf numFmtId="0" fontId="4" fillId="0" borderId="0" xfId="0" applyFont="1" applyAlignment="1"/>
    <xf numFmtId="0" fontId="3" fillId="0" borderId="4" xfId="0" applyFont="1" applyBorder="1" applyAlignment="1">
      <alignment horizontal="center" wrapText="1"/>
    </xf>
    <xf numFmtId="0" fontId="3" fillId="0" borderId="0" xfId="0" applyFont="1" applyBorder="1" applyAlignment="1">
      <alignment horizontal="center" wrapText="1"/>
    </xf>
    <xf numFmtId="0" fontId="2" fillId="0" borderId="0" xfId="0" applyFont="1" applyBorder="1" applyAlignment="1">
      <alignment horizontal="center"/>
    </xf>
    <xf numFmtId="0" fontId="2" fillId="0" borderId="1" xfId="2" applyFont="1" applyAlignment="1">
      <alignment horizontal="center"/>
    </xf>
    <xf numFmtId="0" fontId="2" fillId="0" borderId="0" xfId="2" applyFont="1" applyBorder="1" applyAlignment="1">
      <alignment horizontal="center"/>
    </xf>
    <xf numFmtId="0" fontId="2" fillId="0" borderId="7" xfId="2" applyFont="1" applyBorder="1"/>
    <xf numFmtId="0" fontId="3" fillId="0" borderId="4" xfId="0" applyFont="1" applyBorder="1" applyAlignment="1">
      <alignment horizontal="right" wrapText="1"/>
    </xf>
    <xf numFmtId="164" fontId="2" fillId="0" borderId="7" xfId="1" applyNumberFormat="1" applyFont="1" applyBorder="1" applyAlignment="1">
      <alignment horizontal="right"/>
    </xf>
    <xf numFmtId="9" fontId="2" fillId="0" borderId="7" xfId="4" applyFont="1" applyBorder="1" applyAlignment="1">
      <alignment horizontal="right"/>
    </xf>
    <xf numFmtId="165" fontId="2" fillId="0" borderId="7" xfId="1" applyNumberFormat="1" applyFont="1" applyBorder="1" applyAlignment="1">
      <alignment horizontal="right"/>
    </xf>
    <xf numFmtId="164" fontId="2" fillId="0" borderId="7" xfId="1" applyNumberFormat="1" applyFont="1" applyBorder="1" applyAlignment="1">
      <alignment horizontal="center"/>
    </xf>
    <xf numFmtId="0" fontId="2" fillId="0" borderId="7" xfId="2" applyFont="1" applyBorder="1" applyAlignment="1">
      <alignment horizontal="center"/>
    </xf>
    <xf numFmtId="0" fontId="13" fillId="0" borderId="0" xfId="0" applyFont="1" applyBorder="1"/>
    <xf numFmtId="0" fontId="3" fillId="0" borderId="0" xfId="0" applyFont="1" applyBorder="1"/>
    <xf numFmtId="165" fontId="2" fillId="0" borderId="1" xfId="2" applyNumberFormat="1" applyFont="1"/>
    <xf numFmtId="9" fontId="2" fillId="0" borderId="1" xfId="2" applyNumberFormat="1" applyFont="1"/>
    <xf numFmtId="0" fontId="2" fillId="0" borderId="11" xfId="0" applyFont="1" applyBorder="1"/>
    <xf numFmtId="0" fontId="2" fillId="0" borderId="12" xfId="0" applyFont="1" applyBorder="1"/>
    <xf numFmtId="0" fontId="2" fillId="0" borderId="13" xfId="0" applyFont="1" applyBorder="1"/>
    <xf numFmtId="164" fontId="2" fillId="0" borderId="7" xfId="2" applyNumberFormat="1" applyFont="1" applyBorder="1"/>
    <xf numFmtId="9" fontId="2" fillId="0" borderId="7" xfId="2" applyNumberFormat="1" applyFont="1" applyBorder="1"/>
    <xf numFmtId="165" fontId="2" fillId="0" borderId="7" xfId="2" applyNumberFormat="1" applyFont="1" applyBorder="1"/>
    <xf numFmtId="164" fontId="2" fillId="0" borderId="3" xfId="2" applyNumberFormat="1" applyFont="1" applyBorder="1"/>
    <xf numFmtId="9" fontId="2" fillId="0" borderId="3" xfId="2" applyNumberFormat="1" applyFont="1" applyBorder="1"/>
    <xf numFmtId="165" fontId="2" fillId="0" borderId="3" xfId="2" applyNumberFormat="1" applyFont="1" applyBorder="1"/>
    <xf numFmtId="0" fontId="2" fillId="0" borderId="4" xfId="2" applyFont="1" applyBorder="1"/>
    <xf numFmtId="9" fontId="2" fillId="0" borderId="16" xfId="2" applyNumberFormat="1" applyFont="1" applyBorder="1"/>
    <xf numFmtId="0" fontId="3" fillId="0" borderId="11" xfId="2" applyFont="1" applyBorder="1"/>
    <xf numFmtId="0" fontId="2" fillId="0" borderId="12" xfId="2" applyFont="1" applyBorder="1"/>
    <xf numFmtId="0" fontId="3" fillId="0" borderId="17" xfId="2" applyFont="1" applyBorder="1"/>
    <xf numFmtId="0" fontId="2" fillId="0" borderId="18" xfId="2" applyFont="1" applyBorder="1"/>
    <xf numFmtId="0" fontId="2" fillId="0" borderId="19" xfId="2" applyFont="1" applyBorder="1" applyAlignment="1">
      <alignment horizontal="right"/>
    </xf>
    <xf numFmtId="9" fontId="2" fillId="0" borderId="20" xfId="2" applyNumberFormat="1" applyFont="1" applyBorder="1"/>
    <xf numFmtId="0" fontId="2" fillId="0" borderId="21" xfId="2" applyFont="1" applyBorder="1" applyAlignment="1">
      <alignment horizontal="right"/>
    </xf>
    <xf numFmtId="0" fontId="2" fillId="0" borderId="1" xfId="2" applyFont="1" applyBorder="1"/>
    <xf numFmtId="164" fontId="2" fillId="0" borderId="1" xfId="2" applyNumberFormat="1" applyFont="1" applyBorder="1"/>
    <xf numFmtId="9" fontId="2" fillId="0" borderId="1" xfId="2" applyNumberFormat="1" applyFont="1" applyBorder="1"/>
    <xf numFmtId="165" fontId="2" fillId="0" borderId="1" xfId="2" applyNumberFormat="1" applyFont="1" applyBorder="1"/>
    <xf numFmtId="9" fontId="2" fillId="0" borderId="22" xfId="2" applyNumberFormat="1" applyFont="1" applyBorder="1"/>
    <xf numFmtId="0" fontId="2" fillId="0" borderId="15" xfId="2" applyFont="1" applyBorder="1" applyAlignment="1">
      <alignment horizontal="right"/>
    </xf>
    <xf numFmtId="0" fontId="2" fillId="0" borderId="11" xfId="2" applyFont="1" applyBorder="1" applyAlignment="1">
      <alignment horizontal="right"/>
    </xf>
    <xf numFmtId="0" fontId="2" fillId="0" borderId="23" xfId="2" applyFont="1" applyBorder="1" applyAlignment="1">
      <alignment horizontal="right"/>
    </xf>
    <xf numFmtId="0" fontId="2" fillId="0" borderId="24" xfId="2" applyFont="1" applyBorder="1"/>
    <xf numFmtId="164" fontId="2" fillId="0" borderId="24" xfId="2" applyNumberFormat="1" applyFont="1" applyBorder="1"/>
    <xf numFmtId="9" fontId="2" fillId="0" borderId="24" xfId="2" applyNumberFormat="1" applyFont="1" applyBorder="1"/>
    <xf numFmtId="165" fontId="2" fillId="0" borderId="24" xfId="2" applyNumberFormat="1" applyFont="1" applyBorder="1"/>
    <xf numFmtId="9" fontId="2" fillId="0" borderId="25" xfId="2" applyNumberFormat="1" applyFont="1" applyBorder="1"/>
    <xf numFmtId="0" fontId="3" fillId="0" borderId="11" xfId="0" applyFont="1" applyBorder="1"/>
    <xf numFmtId="0" fontId="3" fillId="0" borderId="26" xfId="0" applyFont="1" applyBorder="1"/>
    <xf numFmtId="0" fontId="3" fillId="0" borderId="27" xfId="0" applyFont="1" applyBorder="1"/>
    <xf numFmtId="0" fontId="3" fillId="0" borderId="27" xfId="0" applyFont="1" applyBorder="1" applyAlignment="1">
      <alignment horizontal="right" wrapText="1"/>
    </xf>
    <xf numFmtId="0" fontId="3" fillId="0" borderId="28" xfId="0" applyFont="1" applyBorder="1" applyAlignment="1">
      <alignment horizontal="right" wrapText="1"/>
    </xf>
    <xf numFmtId="0" fontId="14" fillId="0" borderId="0" xfId="0" applyFont="1" applyAlignment="1"/>
    <xf numFmtId="0" fontId="3" fillId="0" borderId="0" xfId="0" applyFont="1" applyAlignment="1"/>
    <xf numFmtId="0" fontId="2" fillId="0" borderId="9" xfId="0" applyFont="1" applyBorder="1"/>
    <xf numFmtId="0" fontId="2" fillId="0" borderId="10" xfId="0" applyFont="1" applyBorder="1"/>
    <xf numFmtId="0" fontId="15" fillId="0" borderId="0" xfId="6" applyFont="1" applyBorder="1"/>
    <xf numFmtId="0" fontId="15" fillId="0" borderId="6" xfId="6" applyFont="1" applyBorder="1"/>
    <xf numFmtId="0" fontId="2" fillId="0" borderId="14" xfId="0" applyFont="1" applyBorder="1"/>
    <xf numFmtId="9" fontId="2" fillId="0" borderId="0" xfId="4" applyFont="1" applyAlignment="1">
      <alignment horizontal="center"/>
    </xf>
    <xf numFmtId="9" fontId="2" fillId="0" borderId="1" xfId="2" applyNumberFormat="1" applyFont="1" applyAlignment="1">
      <alignment horizontal="center"/>
    </xf>
    <xf numFmtId="0" fontId="3" fillId="0" borderId="0" xfId="0" applyFont="1" applyBorder="1" applyAlignment="1">
      <alignment horizontal="center"/>
    </xf>
    <xf numFmtId="0" fontId="3" fillId="0" borderId="27" xfId="0" applyFont="1" applyBorder="1" applyAlignment="1">
      <alignment horizontal="center" wrapText="1"/>
    </xf>
    <xf numFmtId="9" fontId="2" fillId="3" borderId="0" xfId="4" applyFont="1" applyFill="1" applyAlignment="1">
      <alignment horizontal="center"/>
    </xf>
    <xf numFmtId="9" fontId="2" fillId="3" borderId="1" xfId="2" applyNumberFormat="1" applyFont="1" applyFill="1" applyAlignment="1">
      <alignment horizontal="center"/>
    </xf>
    <xf numFmtId="0" fontId="3" fillId="0" borderId="0" xfId="0" applyFont="1" applyBorder="1" applyAlignment="1">
      <alignment horizontal="right"/>
    </xf>
    <xf numFmtId="0" fontId="2" fillId="0" borderId="4" xfId="0" applyFont="1" applyBorder="1"/>
    <xf numFmtId="0" fontId="2" fillId="0" borderId="2" xfId="0" applyFont="1" applyBorder="1"/>
    <xf numFmtId="0" fontId="4" fillId="0" borderId="0" xfId="0" applyFont="1" applyBorder="1" applyAlignment="1"/>
    <xf numFmtId="164" fontId="2" fillId="0" borderId="0" xfId="0" applyNumberFormat="1" applyFont="1"/>
    <xf numFmtId="0" fontId="16" fillId="0" borderId="0" xfId="0" applyFont="1"/>
    <xf numFmtId="0" fontId="17" fillId="0" borderId="0" xfId="0" applyFont="1"/>
    <xf numFmtId="0" fontId="17" fillId="0" borderId="0" xfId="0" applyFont="1" applyAlignment="1">
      <alignment vertical="center"/>
    </xf>
    <xf numFmtId="0" fontId="2" fillId="0" borderId="0" xfId="0" applyFont="1" applyAlignment="1">
      <alignment horizontal="center" vertical="center"/>
    </xf>
    <xf numFmtId="9" fontId="2" fillId="0" borderId="0" xfId="4" applyFont="1" applyAlignment="1">
      <alignment horizontal="center" vertical="center"/>
    </xf>
    <xf numFmtId="9" fontId="2" fillId="0" borderId="0" xfId="4" applyFont="1" applyBorder="1" applyAlignment="1">
      <alignment horizontal="center"/>
    </xf>
    <xf numFmtId="9" fontId="2" fillId="0" borderId="1" xfId="4" applyFont="1" applyBorder="1" applyAlignment="1">
      <alignment horizontal="center" vertical="center"/>
    </xf>
    <xf numFmtId="9" fontId="2" fillId="0" borderId="1" xfId="4" applyFont="1" applyBorder="1" applyAlignment="1">
      <alignment horizontal="center"/>
    </xf>
    <xf numFmtId="9" fontId="2" fillId="0" borderId="0" xfId="4" applyFont="1" applyBorder="1"/>
    <xf numFmtId="9" fontId="2" fillId="0" borderId="4" xfId="4" applyFont="1" applyBorder="1" applyAlignment="1">
      <alignment horizontal="center" vertical="center"/>
    </xf>
    <xf numFmtId="0" fontId="3" fillId="0" borderId="6" xfId="0" applyFont="1" applyBorder="1" applyAlignment="1">
      <alignment horizontal="left" wrapText="1"/>
    </xf>
    <xf numFmtId="0" fontId="3" fillId="0" borderId="29" xfId="0" applyFont="1" applyBorder="1"/>
    <xf numFmtId="9" fontId="3" fillId="0" borderId="29" xfId="0" applyNumberFormat="1" applyFont="1" applyBorder="1" applyAlignment="1">
      <alignment horizontal="center"/>
    </xf>
    <xf numFmtId="43" fontId="3" fillId="0" borderId="29" xfId="0" applyNumberFormat="1" applyFont="1" applyBorder="1"/>
    <xf numFmtId="0" fontId="0" fillId="0" borderId="0" xfId="0"/>
    <xf numFmtId="165" fontId="2" fillId="0" borderId="0" xfId="1" applyNumberFormat="1" applyFont="1" applyBorder="1"/>
    <xf numFmtId="164" fontId="3" fillId="0" borderId="2" xfId="1" applyNumberFormat="1" applyFont="1" applyBorder="1"/>
    <xf numFmtId="0" fontId="3" fillId="0" borderId="6" xfId="0" applyFont="1" applyBorder="1" applyAlignment="1">
      <alignment wrapText="1"/>
    </xf>
    <xf numFmtId="0" fontId="0" fillId="0" borderId="6" xfId="0" applyBorder="1"/>
    <xf numFmtId="0" fontId="2" fillId="0" borderId="1" xfId="2" applyNumberFormat="1" applyFont="1"/>
    <xf numFmtId="0" fontId="2" fillId="0" borderId="1" xfId="2" quotePrefix="1" applyFont="1"/>
    <xf numFmtId="0" fontId="0" fillId="0" borderId="0" xfId="0" applyBorder="1"/>
    <xf numFmtId="9" fontId="2" fillId="0" borderId="3" xfId="4" applyFont="1" applyBorder="1" applyAlignment="1">
      <alignment horizontal="center" vertical="center"/>
    </xf>
    <xf numFmtId="9" fontId="2" fillId="0" borderId="30" xfId="4" applyFont="1" applyBorder="1" applyAlignment="1">
      <alignment horizontal="center" vertical="center"/>
    </xf>
    <xf numFmtId="0" fontId="4" fillId="3" borderId="0" xfId="0" applyFont="1" applyFill="1" applyBorder="1" applyAlignment="1">
      <alignment horizontal="center" vertical="center" wrapText="1"/>
    </xf>
    <xf numFmtId="0" fontId="3" fillId="0" borderId="0" xfId="0" applyFont="1" applyBorder="1" applyAlignment="1">
      <alignment horizontal="right" wrapText="1"/>
    </xf>
    <xf numFmtId="0" fontId="3" fillId="0" borderId="8" xfId="0" applyFont="1" applyBorder="1" applyAlignment="1">
      <alignment horizontal="left"/>
    </xf>
    <xf numFmtId="0" fontId="3" fillId="0" borderId="9" xfId="0" applyFont="1" applyBorder="1" applyAlignment="1">
      <alignment horizontal="left"/>
    </xf>
    <xf numFmtId="0" fontId="14" fillId="0" borderId="0" xfId="0" applyFont="1" applyAlignment="1">
      <alignment horizontal="left"/>
    </xf>
    <xf numFmtId="0" fontId="4" fillId="0" borderId="27" xfId="0" applyFont="1" applyBorder="1" applyAlignment="1">
      <alignment horizontal="center" wrapText="1"/>
    </xf>
    <xf numFmtId="0" fontId="4" fillId="3" borderId="9"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16">
    <cellStyle name="Comma" xfId="1" builtinId="3"/>
    <cellStyle name="Comma 2" xfId="5"/>
    <cellStyle name="Hyperlink" xfId="6" builtinId="8"/>
    <cellStyle name="Normal" xfId="0" builtinId="0"/>
    <cellStyle name="Normal 10" xfId="7"/>
    <cellStyle name="Normal 2" xfId="8"/>
    <cellStyle name="Normal 2 2" xfId="9"/>
    <cellStyle name="Normal 2_Sheet8" xfId="15"/>
    <cellStyle name="Normal 3" xfId="10"/>
    <cellStyle name="Normal 4" xfId="11"/>
    <cellStyle name="Normal 5" xfId="12"/>
    <cellStyle name="Normal 6" xfId="13"/>
    <cellStyle name="Normal_Scores_1920" xfId="14"/>
    <cellStyle name="Percent" xfId="4" builtinId="5"/>
    <cellStyle name="Style 1" xfId="2"/>
    <cellStyle name="Style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tabSelected="1" workbookViewId="0"/>
  </sheetViews>
  <sheetFormatPr defaultColWidth="9.109375" defaultRowHeight="13.8" x14ac:dyDescent="0.3"/>
  <cols>
    <col min="1" max="16384" width="9.109375" style="1"/>
  </cols>
  <sheetData>
    <row r="1" spans="1:15" x14ac:dyDescent="0.3">
      <c r="A1" s="4" t="s">
        <v>1010</v>
      </c>
    </row>
    <row r="2" spans="1:15" ht="14.4" thickBot="1" x14ac:dyDescent="0.35"/>
    <row r="3" spans="1:15" x14ac:dyDescent="0.3">
      <c r="A3" s="135" t="s">
        <v>872</v>
      </c>
      <c r="B3" s="136"/>
      <c r="C3" s="136"/>
      <c r="D3" s="136"/>
      <c r="E3" s="136"/>
      <c r="F3" s="136"/>
      <c r="G3" s="93"/>
      <c r="H3" s="93"/>
      <c r="I3" s="93"/>
      <c r="J3" s="93"/>
      <c r="K3" s="93"/>
      <c r="L3" s="93"/>
      <c r="M3" s="93"/>
      <c r="N3" s="93"/>
      <c r="O3" s="94"/>
    </row>
    <row r="4" spans="1:15" x14ac:dyDescent="0.3">
      <c r="A4" s="55"/>
      <c r="B4" s="95" t="s">
        <v>873</v>
      </c>
      <c r="C4" s="11"/>
      <c r="D4" s="11"/>
      <c r="E4" s="11" t="s">
        <v>879</v>
      </c>
      <c r="F4" s="11"/>
      <c r="G4" s="11"/>
      <c r="H4" s="11"/>
      <c r="I4" s="11"/>
      <c r="J4" s="11"/>
      <c r="K4" s="11"/>
      <c r="L4" s="11"/>
      <c r="M4" s="11"/>
      <c r="N4" s="11"/>
      <c r="O4" s="56"/>
    </row>
    <row r="5" spans="1:15" x14ac:dyDescent="0.3">
      <c r="A5" s="55"/>
      <c r="B5" s="95" t="s">
        <v>874</v>
      </c>
      <c r="C5" s="11"/>
      <c r="D5" s="11"/>
      <c r="E5" s="11" t="s">
        <v>880</v>
      </c>
      <c r="F5" s="11"/>
      <c r="G5" s="11"/>
      <c r="H5" s="11"/>
      <c r="I5" s="11"/>
      <c r="J5" s="11"/>
      <c r="K5" s="11"/>
      <c r="L5" s="11"/>
      <c r="M5" s="11"/>
      <c r="N5" s="11"/>
      <c r="O5" s="56"/>
    </row>
    <row r="6" spans="1:15" x14ac:dyDescent="0.3">
      <c r="A6" s="55"/>
      <c r="B6" s="95" t="s">
        <v>862</v>
      </c>
      <c r="C6" s="11"/>
      <c r="D6" s="11"/>
      <c r="E6" s="11" t="s">
        <v>881</v>
      </c>
      <c r="F6" s="11"/>
      <c r="G6" s="11"/>
      <c r="H6" s="11"/>
      <c r="I6" s="11"/>
      <c r="J6" s="11"/>
      <c r="K6" s="11"/>
      <c r="L6" s="11"/>
      <c r="M6" s="11"/>
      <c r="N6" s="11"/>
      <c r="O6" s="56"/>
    </row>
    <row r="7" spans="1:15" x14ac:dyDescent="0.3">
      <c r="A7" s="55"/>
      <c r="B7" s="95" t="s">
        <v>841</v>
      </c>
      <c r="C7" s="11"/>
      <c r="D7" s="11"/>
      <c r="E7" s="11" t="s">
        <v>882</v>
      </c>
      <c r="F7" s="11"/>
      <c r="G7" s="11"/>
      <c r="H7" s="11"/>
      <c r="I7" s="11"/>
      <c r="J7" s="11"/>
      <c r="K7" s="11"/>
      <c r="L7" s="11"/>
      <c r="M7" s="11"/>
      <c r="N7" s="11"/>
      <c r="O7" s="56"/>
    </row>
    <row r="8" spans="1:15" x14ac:dyDescent="0.3">
      <c r="A8" s="55"/>
      <c r="B8" s="95" t="s">
        <v>875</v>
      </c>
      <c r="C8" s="11"/>
      <c r="D8" s="11"/>
      <c r="E8" s="11" t="s">
        <v>899</v>
      </c>
      <c r="F8" s="11"/>
      <c r="G8" s="11"/>
      <c r="H8" s="11"/>
      <c r="I8" s="11"/>
      <c r="J8" s="11"/>
      <c r="K8" s="11"/>
      <c r="L8" s="11"/>
      <c r="M8" s="11"/>
      <c r="N8" s="11"/>
      <c r="O8" s="56"/>
    </row>
    <row r="9" spans="1:15" x14ac:dyDescent="0.3">
      <c r="A9" s="55"/>
      <c r="B9" s="95" t="s">
        <v>876</v>
      </c>
      <c r="C9" s="11"/>
      <c r="D9" s="11"/>
      <c r="E9" s="11" t="s">
        <v>883</v>
      </c>
      <c r="F9" s="11"/>
      <c r="G9" s="11"/>
      <c r="H9" s="11"/>
      <c r="I9" s="11"/>
      <c r="J9" s="11"/>
      <c r="K9" s="11"/>
      <c r="L9" s="11"/>
      <c r="M9" s="11"/>
      <c r="N9" s="11"/>
      <c r="O9" s="56"/>
    </row>
    <row r="10" spans="1:15" x14ac:dyDescent="0.3">
      <c r="A10" s="55"/>
      <c r="B10" s="95" t="s">
        <v>877</v>
      </c>
      <c r="C10" s="11"/>
      <c r="D10" s="11"/>
      <c r="E10" s="11" t="s">
        <v>884</v>
      </c>
      <c r="F10" s="11"/>
      <c r="G10" s="11"/>
      <c r="H10" s="11"/>
      <c r="I10" s="11"/>
      <c r="J10" s="11"/>
      <c r="K10" s="11"/>
      <c r="L10" s="11"/>
      <c r="M10" s="11"/>
      <c r="N10" s="11"/>
      <c r="O10" s="56"/>
    </row>
    <row r="11" spans="1:15" ht="14.4" thickBot="1" x14ac:dyDescent="0.35">
      <c r="A11" s="57"/>
      <c r="B11" s="96" t="s">
        <v>878</v>
      </c>
      <c r="C11" s="35"/>
      <c r="D11" s="35"/>
      <c r="E11" s="35" t="s">
        <v>885</v>
      </c>
      <c r="F11" s="35"/>
      <c r="G11" s="35"/>
      <c r="H11" s="35"/>
      <c r="I11" s="35"/>
      <c r="J11" s="35"/>
      <c r="K11" s="35"/>
      <c r="L11" s="35"/>
      <c r="M11" s="35"/>
      <c r="N11" s="35"/>
      <c r="O11" s="97"/>
    </row>
    <row r="13" spans="1:15" x14ac:dyDescent="0.3">
      <c r="A13" s="92" t="s">
        <v>982</v>
      </c>
      <c r="B13" s="92"/>
      <c r="C13" s="92"/>
      <c r="D13" s="92"/>
      <c r="E13" s="92"/>
      <c r="F13" s="92"/>
      <c r="G13" s="92"/>
      <c r="H13" s="92"/>
      <c r="I13" s="91"/>
      <c r="J13" s="91"/>
    </row>
    <row r="15" spans="1:15" x14ac:dyDescent="0.3">
      <c r="A15" s="137" t="s">
        <v>983</v>
      </c>
      <c r="B15" s="137"/>
      <c r="C15" s="137"/>
      <c r="D15" s="137"/>
      <c r="E15" s="137"/>
      <c r="F15" s="137"/>
      <c r="G15" s="137"/>
      <c r="H15" s="137"/>
      <c r="I15" s="137"/>
    </row>
  </sheetData>
  <mergeCells count="2">
    <mergeCell ref="A3:F3"/>
    <mergeCell ref="A15:I15"/>
  </mergeCells>
  <hyperlinks>
    <hyperlink ref="B4" location="'Parkland Inventory by Agency'!A1" display="Parkland Inventory by Agency"/>
    <hyperlink ref="B5" location="'City Population Stats'!A1" display="City Population Stats"/>
    <hyperlink ref="B6" location="'Parkland Stats by City'!A1" display="Parkland Stats by City"/>
    <hyperlink ref="B7" location="'Walkable Park Access'!A1" display="Walkable Park Access"/>
    <hyperlink ref="B8" location="'Distribution of Park Space'!A1" display="Distribution of Park Space"/>
    <hyperlink ref="B9" location="'Most Visited Parks'!A1" display="Most Visited Parks"/>
    <hyperlink ref="B10" location="'Oldest Parks'!A1" display="Oldest Parks"/>
    <hyperlink ref="B11" location="'Largest Parks'!A1" display="Largest Park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2"/>
  <sheetViews>
    <sheetView showGridLines="0" workbookViewId="0"/>
  </sheetViews>
  <sheetFormatPr defaultColWidth="8.88671875" defaultRowHeight="13.8" x14ac:dyDescent="0.3"/>
  <cols>
    <col min="1" max="1" width="8.88671875" style="1"/>
    <col min="2" max="2" width="8.88671875" style="1" hidden="1" customWidth="1"/>
    <col min="3" max="3" width="19.6640625" style="1" customWidth="1"/>
    <col min="4" max="4" width="52.6640625" style="1" customWidth="1"/>
    <col min="5" max="5" width="8.88671875" style="1" customWidth="1"/>
    <col min="6" max="6" width="9.88671875" style="16" bestFit="1" customWidth="1"/>
    <col min="7" max="7" width="9" style="16" bestFit="1" customWidth="1"/>
    <col min="8" max="8" width="11" style="16" customWidth="1"/>
    <col min="9" max="9" width="9" style="16" bestFit="1" customWidth="1"/>
    <col min="10" max="10" width="1.6640625" style="10" customWidth="1"/>
    <col min="11" max="12" width="9" style="16" bestFit="1" customWidth="1"/>
    <col min="13" max="13" width="11.33203125" style="16" customWidth="1"/>
    <col min="14" max="14" width="8.88671875" style="16"/>
    <col min="15" max="15" width="11.33203125" style="16" bestFit="1" customWidth="1"/>
    <col min="16" max="16384" width="8.88671875" style="1"/>
  </cols>
  <sheetData>
    <row r="1" spans="2:15" s="123" customFormat="1" ht="15.6" x14ac:dyDescent="0.3">
      <c r="B1" s="1"/>
      <c r="C1" s="23" t="s">
        <v>842</v>
      </c>
      <c r="D1" s="1"/>
      <c r="E1" s="1"/>
      <c r="F1" s="1"/>
      <c r="G1" s="1"/>
      <c r="H1" s="1"/>
      <c r="I1" s="1"/>
      <c r="J1" s="11"/>
      <c r="K1" s="1"/>
      <c r="L1" s="1"/>
      <c r="M1" s="11"/>
      <c r="N1" s="1"/>
    </row>
    <row r="2" spans="2:15" s="123" customFormat="1" ht="14.4" x14ac:dyDescent="0.3">
      <c r="B2" s="1"/>
      <c r="C2" s="24" t="s">
        <v>866</v>
      </c>
      <c r="D2" s="1"/>
      <c r="E2" s="1"/>
      <c r="F2" s="1"/>
      <c r="G2" s="1"/>
      <c r="H2" s="1"/>
      <c r="I2" s="1"/>
      <c r="J2" s="11"/>
      <c r="K2" s="1"/>
      <c r="L2" s="1"/>
      <c r="M2" s="11"/>
      <c r="N2" s="1"/>
    </row>
    <row r="3" spans="2:15" s="123" customFormat="1" ht="14.4" x14ac:dyDescent="0.3">
      <c r="B3" s="1"/>
      <c r="C3" s="24" t="s">
        <v>902</v>
      </c>
      <c r="D3" s="1"/>
      <c r="E3" s="1"/>
      <c r="F3" s="1"/>
      <c r="G3" s="1"/>
      <c r="H3" s="1"/>
      <c r="I3" s="1"/>
      <c r="J3" s="11"/>
      <c r="K3" s="1"/>
      <c r="L3" s="1"/>
      <c r="M3" s="11"/>
      <c r="N3" s="1"/>
    </row>
    <row r="4" spans="2:15" s="123" customFormat="1" ht="14.4" x14ac:dyDescent="0.3">
      <c r="B4" s="1"/>
      <c r="C4" s="1"/>
      <c r="D4" s="1"/>
      <c r="E4" s="1"/>
      <c r="F4" s="12" t="s">
        <v>900</v>
      </c>
      <c r="G4" s="12"/>
      <c r="H4" s="12"/>
      <c r="I4" s="12"/>
      <c r="J4" s="11"/>
      <c r="K4" s="12" t="s">
        <v>901</v>
      </c>
      <c r="L4" s="12"/>
      <c r="M4" s="12"/>
      <c r="N4" s="12"/>
      <c r="O4" s="13"/>
    </row>
    <row r="5" spans="2:15" s="123" customFormat="1" ht="14.4" x14ac:dyDescent="0.3">
      <c r="B5" s="1"/>
      <c r="C5" s="1"/>
      <c r="D5" s="1"/>
      <c r="E5" s="1"/>
      <c r="F5" s="1"/>
      <c r="G5" s="1"/>
      <c r="H5" s="1"/>
      <c r="I5" s="1"/>
      <c r="J5" s="11"/>
      <c r="K5" s="14" t="s">
        <v>367</v>
      </c>
      <c r="L5" s="14"/>
      <c r="M5" s="14"/>
      <c r="O5" s="14" t="s">
        <v>368</v>
      </c>
    </row>
    <row r="6" spans="2:15" s="123" customFormat="1" ht="42" thickBot="1" x14ac:dyDescent="0.35">
      <c r="B6" s="36" t="s">
        <v>578</v>
      </c>
      <c r="C6" s="36" t="s">
        <v>0</v>
      </c>
      <c r="D6" s="36" t="s">
        <v>100</v>
      </c>
      <c r="E6" s="36"/>
      <c r="F6" s="126" t="s">
        <v>362</v>
      </c>
      <c r="G6" s="126" t="s">
        <v>361</v>
      </c>
      <c r="H6" s="126" t="s">
        <v>363</v>
      </c>
      <c r="I6" s="126" t="s">
        <v>364</v>
      </c>
      <c r="J6" s="8"/>
      <c r="K6" s="126" t="s">
        <v>365</v>
      </c>
      <c r="L6" s="126" t="s">
        <v>366</v>
      </c>
      <c r="M6" s="126" t="s">
        <v>981</v>
      </c>
      <c r="N6" s="127"/>
      <c r="O6" s="126" t="s">
        <v>913</v>
      </c>
    </row>
    <row r="7" spans="2:15" s="123" customFormat="1" ht="14.4" x14ac:dyDescent="0.3">
      <c r="B7" s="52"/>
      <c r="C7" s="52"/>
      <c r="D7" s="52"/>
      <c r="E7" s="52"/>
      <c r="F7" s="8"/>
      <c r="G7" s="8"/>
      <c r="H7" s="8"/>
      <c r="I7" s="8"/>
      <c r="J7" s="8"/>
      <c r="K7" s="8"/>
      <c r="L7" s="8"/>
      <c r="M7" s="8"/>
      <c r="N7" s="130"/>
      <c r="O7" s="8"/>
    </row>
    <row r="8" spans="2:15" x14ac:dyDescent="0.3">
      <c r="B8" s="52" t="s">
        <v>476</v>
      </c>
      <c r="C8" s="52" t="s">
        <v>1</v>
      </c>
      <c r="D8" s="52" t="s">
        <v>103</v>
      </c>
      <c r="E8" s="52"/>
      <c r="F8" s="125">
        <v>22157</v>
      </c>
      <c r="G8" s="125">
        <v>3318</v>
      </c>
      <c r="H8" s="125">
        <v>18839</v>
      </c>
      <c r="I8" s="125">
        <v>300</v>
      </c>
      <c r="J8" s="9"/>
      <c r="K8" s="125">
        <v>0</v>
      </c>
      <c r="L8" s="125">
        <v>0</v>
      </c>
      <c r="M8" s="125">
        <v>0</v>
      </c>
      <c r="N8" s="125"/>
      <c r="O8" s="125">
        <v>0</v>
      </c>
    </row>
    <row r="9" spans="2:15" x14ac:dyDescent="0.3">
      <c r="B9" s="2" t="s">
        <v>476</v>
      </c>
      <c r="C9" s="2" t="s">
        <v>1</v>
      </c>
      <c r="D9" s="2" t="s">
        <v>101</v>
      </c>
      <c r="E9" s="128">
        <v>91</v>
      </c>
      <c r="F9" s="25">
        <v>21640</v>
      </c>
      <c r="G9" s="25">
        <v>2801</v>
      </c>
      <c r="H9" s="25">
        <v>18839</v>
      </c>
      <c r="I9" s="25">
        <v>298</v>
      </c>
      <c r="J9" s="34"/>
      <c r="K9" s="25">
        <v>0</v>
      </c>
      <c r="L9" s="25">
        <v>0</v>
      </c>
      <c r="M9" s="25">
        <v>0</v>
      </c>
      <c r="N9" s="25"/>
      <c r="O9" s="25">
        <v>0</v>
      </c>
    </row>
    <row r="10" spans="2:15" x14ac:dyDescent="0.3">
      <c r="B10" s="2" t="s">
        <v>476</v>
      </c>
      <c r="C10" s="2" t="s">
        <v>1</v>
      </c>
      <c r="D10" s="2" t="s">
        <v>102</v>
      </c>
      <c r="E10" s="128">
        <v>259</v>
      </c>
      <c r="F10" s="25">
        <v>517</v>
      </c>
      <c r="G10" s="61">
        <v>517</v>
      </c>
      <c r="H10" s="61">
        <v>0</v>
      </c>
      <c r="I10" s="61">
        <v>2</v>
      </c>
      <c r="J10" s="34"/>
      <c r="K10" s="61">
        <v>0</v>
      </c>
      <c r="L10" s="61">
        <v>0</v>
      </c>
      <c r="M10" s="61">
        <v>0</v>
      </c>
      <c r="N10" s="61"/>
      <c r="O10" s="61">
        <v>0</v>
      </c>
    </row>
    <row r="11" spans="2:15" x14ac:dyDescent="0.3">
      <c r="B11" s="3" t="s">
        <v>477</v>
      </c>
      <c r="C11" s="3" t="s">
        <v>2</v>
      </c>
      <c r="D11" s="3" t="s">
        <v>103</v>
      </c>
      <c r="E11" s="3"/>
      <c r="F11" s="125">
        <v>4584</v>
      </c>
      <c r="G11" s="125">
        <v>648</v>
      </c>
      <c r="H11" s="125">
        <v>3936</v>
      </c>
      <c r="I11" s="125">
        <v>70</v>
      </c>
      <c r="J11" s="9"/>
      <c r="K11" s="125">
        <v>17</v>
      </c>
      <c r="L11" s="125">
        <v>17</v>
      </c>
      <c r="M11" s="125">
        <v>0</v>
      </c>
      <c r="N11" s="125"/>
      <c r="O11" s="125">
        <v>57000</v>
      </c>
    </row>
    <row r="12" spans="2:15" x14ac:dyDescent="0.3">
      <c r="B12" s="2" t="s">
        <v>477</v>
      </c>
      <c r="C12" s="2" t="s">
        <v>2</v>
      </c>
      <c r="D12" s="2" t="s">
        <v>104</v>
      </c>
      <c r="E12" s="128">
        <v>325</v>
      </c>
      <c r="F12" s="25">
        <v>694</v>
      </c>
      <c r="G12" s="25">
        <v>445</v>
      </c>
      <c r="H12" s="25">
        <v>249</v>
      </c>
      <c r="I12" s="25">
        <v>65</v>
      </c>
      <c r="J12" s="34"/>
      <c r="K12" s="25">
        <v>3</v>
      </c>
      <c r="L12" s="25">
        <v>0</v>
      </c>
      <c r="M12" s="25">
        <v>0</v>
      </c>
      <c r="N12" s="25"/>
      <c r="O12" s="25">
        <v>0</v>
      </c>
    </row>
    <row r="13" spans="2:15" x14ac:dyDescent="0.3">
      <c r="B13" s="2" t="s">
        <v>477</v>
      </c>
      <c r="C13" s="2" t="s">
        <v>2</v>
      </c>
      <c r="D13" s="2" t="s">
        <v>105</v>
      </c>
      <c r="E13" s="128">
        <v>481</v>
      </c>
      <c r="F13" s="25">
        <v>648</v>
      </c>
      <c r="G13" s="25">
        <v>0</v>
      </c>
      <c r="H13" s="25">
        <v>648</v>
      </c>
      <c r="I13" s="25">
        <v>1</v>
      </c>
      <c r="J13" s="34"/>
      <c r="K13" s="25">
        <v>0</v>
      </c>
      <c r="L13" s="25">
        <v>0</v>
      </c>
      <c r="M13" s="25">
        <v>0</v>
      </c>
      <c r="N13" s="25"/>
      <c r="O13" s="25">
        <v>0</v>
      </c>
    </row>
    <row r="14" spans="2:15" x14ac:dyDescent="0.3">
      <c r="B14" s="2" t="s">
        <v>477</v>
      </c>
      <c r="C14" s="2" t="s">
        <v>2</v>
      </c>
      <c r="D14" s="2" t="s">
        <v>106</v>
      </c>
      <c r="E14" s="128">
        <v>326</v>
      </c>
      <c r="F14" s="25">
        <v>3242</v>
      </c>
      <c r="G14" s="61">
        <v>203</v>
      </c>
      <c r="H14" s="61">
        <v>3039</v>
      </c>
      <c r="I14" s="61">
        <v>4</v>
      </c>
      <c r="J14" s="34"/>
      <c r="K14" s="61">
        <v>14</v>
      </c>
      <c r="L14" s="61">
        <v>17</v>
      </c>
      <c r="M14" s="61">
        <v>0</v>
      </c>
      <c r="N14" s="61"/>
      <c r="O14" s="61">
        <v>57000</v>
      </c>
    </row>
    <row r="15" spans="2:15" x14ac:dyDescent="0.3">
      <c r="B15" s="3" t="s">
        <v>478</v>
      </c>
      <c r="C15" s="3" t="s">
        <v>3</v>
      </c>
      <c r="D15" s="3" t="s">
        <v>103</v>
      </c>
      <c r="E15" s="3"/>
      <c r="F15" s="125">
        <v>871794.8</v>
      </c>
      <c r="G15" s="125">
        <v>2417</v>
      </c>
      <c r="H15" s="125">
        <v>869377.8</v>
      </c>
      <c r="I15" s="125">
        <v>246</v>
      </c>
      <c r="J15" s="9"/>
      <c r="K15" s="125">
        <v>8825</v>
      </c>
      <c r="L15" s="125">
        <v>0</v>
      </c>
      <c r="M15" s="125">
        <v>0</v>
      </c>
      <c r="N15" s="125"/>
      <c r="O15" s="125">
        <v>0</v>
      </c>
    </row>
    <row r="16" spans="2:15" x14ac:dyDescent="0.3">
      <c r="B16" s="2" t="s">
        <v>478</v>
      </c>
      <c r="C16" s="2" t="s">
        <v>3</v>
      </c>
      <c r="D16" s="2" t="s">
        <v>107</v>
      </c>
      <c r="E16" s="128">
        <v>589</v>
      </c>
      <c r="F16" s="25">
        <v>521</v>
      </c>
      <c r="G16" s="25">
        <v>0</v>
      </c>
      <c r="H16" s="25">
        <v>521</v>
      </c>
      <c r="I16" s="25">
        <v>1</v>
      </c>
      <c r="J16" s="34"/>
      <c r="K16" s="25">
        <v>0</v>
      </c>
      <c r="L16" s="25">
        <v>0</v>
      </c>
      <c r="M16" s="25">
        <v>0</v>
      </c>
      <c r="N16" s="25"/>
      <c r="O16" s="25">
        <v>0</v>
      </c>
    </row>
    <row r="17" spans="2:15" x14ac:dyDescent="0.3">
      <c r="B17" s="2" t="s">
        <v>478</v>
      </c>
      <c r="C17" s="2" t="s">
        <v>3</v>
      </c>
      <c r="D17" s="2" t="s">
        <v>108</v>
      </c>
      <c r="E17" s="128">
        <v>344</v>
      </c>
      <c r="F17" s="25">
        <v>11454</v>
      </c>
      <c r="G17" s="25">
        <v>2417</v>
      </c>
      <c r="H17" s="25">
        <v>9037</v>
      </c>
      <c r="I17" s="25">
        <v>224</v>
      </c>
      <c r="J17" s="34"/>
      <c r="K17" s="25">
        <v>0</v>
      </c>
      <c r="L17" s="25">
        <v>0</v>
      </c>
      <c r="M17" s="25">
        <v>0</v>
      </c>
      <c r="N17" s="25"/>
      <c r="O17" s="25">
        <v>0</v>
      </c>
    </row>
    <row r="18" spans="2:15" x14ac:dyDescent="0.3">
      <c r="B18" s="2" t="s">
        <v>478</v>
      </c>
      <c r="C18" s="2" t="s">
        <v>3</v>
      </c>
      <c r="D18" s="2" t="s">
        <v>927</v>
      </c>
      <c r="E18" s="128">
        <v>590</v>
      </c>
      <c r="F18" s="25">
        <v>175849</v>
      </c>
      <c r="G18" s="25">
        <v>0</v>
      </c>
      <c r="H18" s="25">
        <v>175849</v>
      </c>
      <c r="I18" s="25">
        <v>1</v>
      </c>
      <c r="J18" s="34"/>
      <c r="K18" s="25">
        <v>0</v>
      </c>
      <c r="L18" s="25">
        <v>0</v>
      </c>
      <c r="M18" s="25">
        <v>0</v>
      </c>
      <c r="N18" s="25"/>
      <c r="O18" s="25">
        <v>0</v>
      </c>
    </row>
    <row r="19" spans="2:15" x14ac:dyDescent="0.3">
      <c r="B19" s="2" t="s">
        <v>478</v>
      </c>
      <c r="C19" s="2" t="s">
        <v>3</v>
      </c>
      <c r="D19" s="2" t="s">
        <v>109</v>
      </c>
      <c r="E19" s="128">
        <v>585</v>
      </c>
      <c r="F19" s="25">
        <v>226735.8</v>
      </c>
      <c r="G19" s="25">
        <v>0</v>
      </c>
      <c r="H19" s="25">
        <v>226735.8</v>
      </c>
      <c r="I19" s="25">
        <v>1</v>
      </c>
      <c r="J19" s="34"/>
      <c r="K19" s="25">
        <v>4099</v>
      </c>
      <c r="L19" s="25">
        <v>0</v>
      </c>
      <c r="M19" s="25">
        <v>0</v>
      </c>
      <c r="N19" s="25"/>
      <c r="O19" s="25">
        <v>0</v>
      </c>
    </row>
    <row r="20" spans="2:15" x14ac:dyDescent="0.3">
      <c r="B20" s="2" t="s">
        <v>478</v>
      </c>
      <c r="C20" s="2" t="s">
        <v>3</v>
      </c>
      <c r="D20" s="2" t="s">
        <v>110</v>
      </c>
      <c r="E20" s="128">
        <v>367</v>
      </c>
      <c r="F20" s="25">
        <v>457235</v>
      </c>
      <c r="G20" s="61">
        <v>0</v>
      </c>
      <c r="H20" s="61">
        <v>457235</v>
      </c>
      <c r="I20" s="61">
        <v>19</v>
      </c>
      <c r="J20" s="34"/>
      <c r="K20" s="61">
        <v>4726</v>
      </c>
      <c r="L20" s="61">
        <v>0</v>
      </c>
      <c r="M20" s="61">
        <v>0</v>
      </c>
      <c r="N20" s="61"/>
      <c r="O20" s="61">
        <v>0</v>
      </c>
    </row>
    <row r="21" spans="2:15" x14ac:dyDescent="0.3">
      <c r="B21" s="3" t="s">
        <v>479</v>
      </c>
      <c r="C21" s="3" t="s">
        <v>4</v>
      </c>
      <c r="D21" s="3" t="s">
        <v>103</v>
      </c>
      <c r="E21" s="3"/>
      <c r="F21" s="125">
        <v>4321</v>
      </c>
      <c r="G21" s="125">
        <v>2847.6</v>
      </c>
      <c r="H21" s="125">
        <v>1473.4</v>
      </c>
      <c r="I21" s="125">
        <v>100</v>
      </c>
      <c r="J21" s="9"/>
      <c r="K21" s="125">
        <v>1957.2</v>
      </c>
      <c r="L21" s="125">
        <v>2193.1</v>
      </c>
      <c r="M21" s="125">
        <v>0</v>
      </c>
      <c r="N21" s="125"/>
      <c r="O21" s="125">
        <v>286.3</v>
      </c>
    </row>
    <row r="22" spans="2:15" x14ac:dyDescent="0.3">
      <c r="B22" s="2" t="s">
        <v>479</v>
      </c>
      <c r="C22" s="2" t="s">
        <v>4</v>
      </c>
      <c r="D22" s="2" t="s">
        <v>111</v>
      </c>
      <c r="E22" s="128">
        <v>87</v>
      </c>
      <c r="F22" s="25">
        <v>4321</v>
      </c>
      <c r="G22" s="61">
        <v>2847.6</v>
      </c>
      <c r="H22" s="61">
        <v>1473.4</v>
      </c>
      <c r="I22" s="61">
        <v>100</v>
      </c>
      <c r="J22" s="34"/>
      <c r="K22" s="61">
        <v>1957.2</v>
      </c>
      <c r="L22" s="61">
        <v>2193.1</v>
      </c>
      <c r="M22" s="61">
        <v>0</v>
      </c>
      <c r="N22" s="61"/>
      <c r="O22" s="61">
        <v>286.3</v>
      </c>
    </row>
    <row r="23" spans="2:15" x14ac:dyDescent="0.3">
      <c r="B23" s="3" t="s">
        <v>480</v>
      </c>
      <c r="C23" s="3" t="s">
        <v>5</v>
      </c>
      <c r="D23" s="3" t="s">
        <v>103</v>
      </c>
      <c r="E23" s="3"/>
      <c r="F23" s="125">
        <v>1759</v>
      </c>
      <c r="G23" s="125">
        <v>915</v>
      </c>
      <c r="H23" s="125">
        <v>844</v>
      </c>
      <c r="I23" s="125">
        <v>156</v>
      </c>
      <c r="J23" s="9"/>
      <c r="K23" s="125">
        <v>59</v>
      </c>
      <c r="L23" s="125">
        <v>0</v>
      </c>
      <c r="M23" s="125">
        <v>0</v>
      </c>
      <c r="N23" s="125"/>
      <c r="O23" s="125">
        <v>18805</v>
      </c>
    </row>
    <row r="24" spans="2:15" x14ac:dyDescent="0.3">
      <c r="B24" s="2" t="s">
        <v>480</v>
      </c>
      <c r="C24" s="2" t="s">
        <v>5</v>
      </c>
      <c r="D24" s="2" t="s">
        <v>112</v>
      </c>
      <c r="E24" s="128">
        <v>425</v>
      </c>
      <c r="F24" s="25">
        <v>924</v>
      </c>
      <c r="G24" s="25">
        <v>391</v>
      </c>
      <c r="H24" s="25">
        <v>533</v>
      </c>
      <c r="I24" s="25">
        <v>148</v>
      </c>
      <c r="J24" s="34"/>
      <c r="K24" s="25">
        <v>2</v>
      </c>
      <c r="L24" s="25">
        <v>0</v>
      </c>
      <c r="M24" s="25">
        <v>0</v>
      </c>
      <c r="N24" s="25"/>
      <c r="O24" s="25">
        <v>0</v>
      </c>
    </row>
    <row r="25" spans="2:15" x14ac:dyDescent="0.3">
      <c r="B25" s="2" t="s">
        <v>480</v>
      </c>
      <c r="C25" s="2" t="s">
        <v>5</v>
      </c>
      <c r="D25" s="2" t="s">
        <v>113</v>
      </c>
      <c r="E25" s="128">
        <v>426</v>
      </c>
      <c r="F25" s="25">
        <v>700</v>
      </c>
      <c r="G25" s="25">
        <v>450</v>
      </c>
      <c r="H25" s="25">
        <v>250</v>
      </c>
      <c r="I25" s="25">
        <v>5</v>
      </c>
      <c r="J25" s="34"/>
      <c r="K25" s="25">
        <v>57</v>
      </c>
      <c r="L25" s="25">
        <v>0</v>
      </c>
      <c r="M25" s="25">
        <v>0</v>
      </c>
      <c r="N25" s="25"/>
      <c r="O25" s="25">
        <v>6600</v>
      </c>
    </row>
    <row r="26" spans="2:15" x14ac:dyDescent="0.3">
      <c r="B26" s="2" t="s">
        <v>480</v>
      </c>
      <c r="C26" s="2" t="s">
        <v>5</v>
      </c>
      <c r="D26" s="2" t="s">
        <v>114</v>
      </c>
      <c r="E26" s="128">
        <v>468</v>
      </c>
      <c r="F26" s="25">
        <v>135</v>
      </c>
      <c r="G26" s="61">
        <v>74</v>
      </c>
      <c r="H26" s="61">
        <v>61</v>
      </c>
      <c r="I26" s="61">
        <v>3</v>
      </c>
      <c r="J26" s="34"/>
      <c r="K26" s="61">
        <v>0</v>
      </c>
      <c r="L26" s="61">
        <v>0</v>
      </c>
      <c r="M26" s="61">
        <v>0</v>
      </c>
      <c r="N26" s="61"/>
      <c r="O26" s="61">
        <v>12205</v>
      </c>
    </row>
    <row r="27" spans="2:15" x14ac:dyDescent="0.3">
      <c r="B27" s="3" t="s">
        <v>481</v>
      </c>
      <c r="C27" s="3" t="s">
        <v>6</v>
      </c>
      <c r="D27" s="3" t="s">
        <v>103</v>
      </c>
      <c r="E27" s="3"/>
      <c r="F27" s="125">
        <v>5529.7</v>
      </c>
      <c r="G27" s="125">
        <v>4012.7</v>
      </c>
      <c r="H27" s="125">
        <v>1517</v>
      </c>
      <c r="I27" s="125">
        <v>395</v>
      </c>
      <c r="J27" s="9"/>
      <c r="K27" s="125">
        <v>53</v>
      </c>
      <c r="L27" s="125">
        <v>0</v>
      </c>
      <c r="M27" s="125">
        <v>0</v>
      </c>
      <c r="N27" s="125"/>
      <c r="O27" s="125">
        <v>6352</v>
      </c>
    </row>
    <row r="28" spans="2:15" x14ac:dyDescent="0.3">
      <c r="B28" s="2" t="s">
        <v>481</v>
      </c>
      <c r="C28" s="2" t="s">
        <v>6</v>
      </c>
      <c r="D28" s="2" t="s">
        <v>928</v>
      </c>
      <c r="E28" s="128">
        <v>994</v>
      </c>
      <c r="F28" s="25">
        <v>422</v>
      </c>
      <c r="G28" s="25">
        <v>422</v>
      </c>
      <c r="H28" s="25">
        <v>0</v>
      </c>
      <c r="I28" s="25">
        <v>0</v>
      </c>
      <c r="J28" s="34"/>
      <c r="K28" s="25">
        <v>0</v>
      </c>
      <c r="L28" s="25">
        <v>0</v>
      </c>
      <c r="M28" s="25">
        <v>0</v>
      </c>
      <c r="N28" s="25"/>
      <c r="O28" s="25">
        <v>0</v>
      </c>
    </row>
    <row r="29" spans="2:15" x14ac:dyDescent="0.3">
      <c r="B29" s="2" t="s">
        <v>481</v>
      </c>
      <c r="C29" s="2" t="s">
        <v>6</v>
      </c>
      <c r="D29" s="2" t="s">
        <v>116</v>
      </c>
      <c r="E29" s="128">
        <v>201</v>
      </c>
      <c r="F29" s="25">
        <v>21</v>
      </c>
      <c r="G29" s="25">
        <v>21</v>
      </c>
      <c r="H29" s="25">
        <v>0</v>
      </c>
      <c r="I29" s="25">
        <v>1</v>
      </c>
      <c r="J29" s="34"/>
      <c r="K29" s="25">
        <v>1</v>
      </c>
      <c r="L29" s="25">
        <v>0</v>
      </c>
      <c r="M29" s="25">
        <v>0</v>
      </c>
      <c r="N29" s="25"/>
      <c r="O29" s="25">
        <v>0</v>
      </c>
    </row>
    <row r="30" spans="2:15" x14ac:dyDescent="0.3">
      <c r="B30" s="2" t="s">
        <v>481</v>
      </c>
      <c r="C30" s="2" t="s">
        <v>6</v>
      </c>
      <c r="D30" s="2" t="s">
        <v>929</v>
      </c>
      <c r="E30" s="128">
        <v>13</v>
      </c>
      <c r="F30" s="25">
        <v>4476</v>
      </c>
      <c r="G30" s="25">
        <v>3521</v>
      </c>
      <c r="H30" s="25">
        <v>955</v>
      </c>
      <c r="I30" s="25">
        <v>380</v>
      </c>
      <c r="J30" s="34"/>
      <c r="K30" s="25">
        <v>52</v>
      </c>
      <c r="L30" s="25">
        <v>0</v>
      </c>
      <c r="M30" s="25">
        <v>0</v>
      </c>
      <c r="N30" s="25"/>
      <c r="O30" s="25">
        <v>209</v>
      </c>
    </row>
    <row r="31" spans="2:15" x14ac:dyDescent="0.3">
      <c r="B31" s="2" t="s">
        <v>481</v>
      </c>
      <c r="C31" s="2" t="s">
        <v>6</v>
      </c>
      <c r="D31" s="2" t="s">
        <v>930</v>
      </c>
      <c r="E31" s="128">
        <v>979</v>
      </c>
      <c r="F31" s="25">
        <v>17</v>
      </c>
      <c r="G31" s="25">
        <v>0</v>
      </c>
      <c r="H31" s="25">
        <v>17</v>
      </c>
      <c r="I31" s="25">
        <v>1</v>
      </c>
      <c r="J31" s="34"/>
      <c r="K31" s="25">
        <v>0</v>
      </c>
      <c r="L31" s="25">
        <v>0</v>
      </c>
      <c r="M31" s="25">
        <v>0</v>
      </c>
      <c r="N31" s="25"/>
      <c r="O31" s="25">
        <v>6143</v>
      </c>
    </row>
    <row r="32" spans="2:15" x14ac:dyDescent="0.3">
      <c r="B32" s="2" t="s">
        <v>481</v>
      </c>
      <c r="C32" s="2" t="s">
        <v>6</v>
      </c>
      <c r="D32" s="2" t="s">
        <v>931</v>
      </c>
      <c r="E32" s="128">
        <v>1009</v>
      </c>
      <c r="F32" s="25">
        <v>356</v>
      </c>
      <c r="G32" s="25">
        <v>3</v>
      </c>
      <c r="H32" s="25">
        <v>353</v>
      </c>
      <c r="I32" s="25">
        <v>0</v>
      </c>
      <c r="J32" s="34"/>
      <c r="K32" s="25">
        <v>0</v>
      </c>
      <c r="L32" s="25">
        <v>0</v>
      </c>
      <c r="M32" s="25">
        <v>0</v>
      </c>
      <c r="N32" s="25"/>
      <c r="O32" s="25">
        <v>0</v>
      </c>
    </row>
    <row r="33" spans="2:15" x14ac:dyDescent="0.3">
      <c r="B33" s="2" t="s">
        <v>481</v>
      </c>
      <c r="C33" s="2" t="s">
        <v>6</v>
      </c>
      <c r="D33" s="2" t="s">
        <v>932</v>
      </c>
      <c r="E33" s="128">
        <v>992</v>
      </c>
      <c r="F33" s="25">
        <v>1.7</v>
      </c>
      <c r="G33" s="25">
        <v>1.7</v>
      </c>
      <c r="H33" s="25">
        <v>0</v>
      </c>
      <c r="I33" s="25">
        <v>11</v>
      </c>
      <c r="J33" s="34"/>
      <c r="K33" s="25">
        <v>0</v>
      </c>
      <c r="L33" s="25">
        <v>0</v>
      </c>
      <c r="M33" s="25">
        <v>0</v>
      </c>
      <c r="N33" s="25"/>
      <c r="O33" s="25">
        <v>0</v>
      </c>
    </row>
    <row r="34" spans="2:15" x14ac:dyDescent="0.3">
      <c r="B34" s="2" t="s">
        <v>481</v>
      </c>
      <c r="C34" s="2" t="s">
        <v>6</v>
      </c>
      <c r="D34" s="2" t="s">
        <v>117</v>
      </c>
      <c r="E34" s="128">
        <v>207</v>
      </c>
      <c r="F34" s="25">
        <v>160</v>
      </c>
      <c r="G34" s="25">
        <v>6</v>
      </c>
      <c r="H34" s="25">
        <v>154</v>
      </c>
      <c r="I34" s="25">
        <v>2</v>
      </c>
      <c r="J34" s="34"/>
      <c r="K34" s="25">
        <v>0</v>
      </c>
      <c r="L34" s="25">
        <v>0</v>
      </c>
      <c r="M34" s="25">
        <v>0</v>
      </c>
      <c r="N34" s="25"/>
      <c r="O34" s="25">
        <v>0</v>
      </c>
    </row>
    <row r="35" spans="2:15" x14ac:dyDescent="0.3">
      <c r="B35" s="2" t="s">
        <v>481</v>
      </c>
      <c r="C35" s="2" t="s">
        <v>6</v>
      </c>
      <c r="D35" s="2" t="s">
        <v>933</v>
      </c>
      <c r="E35" s="128">
        <v>978</v>
      </c>
      <c r="F35" s="25">
        <v>76</v>
      </c>
      <c r="G35" s="61">
        <v>38</v>
      </c>
      <c r="H35" s="61">
        <v>38</v>
      </c>
      <c r="I35" s="61">
        <v>0</v>
      </c>
      <c r="J35" s="34"/>
      <c r="K35" s="61">
        <v>0</v>
      </c>
      <c r="L35" s="61">
        <v>0</v>
      </c>
      <c r="M35" s="61">
        <v>0</v>
      </c>
      <c r="N35" s="61"/>
      <c r="O35" s="61">
        <v>0</v>
      </c>
    </row>
    <row r="36" spans="2:15" x14ac:dyDescent="0.3">
      <c r="B36" s="3" t="s">
        <v>482</v>
      </c>
      <c r="C36" s="3" t="s">
        <v>7</v>
      </c>
      <c r="D36" s="3" t="s">
        <v>103</v>
      </c>
      <c r="E36" s="3"/>
      <c r="F36" s="125">
        <v>10409</v>
      </c>
      <c r="G36" s="125">
        <v>2539</v>
      </c>
      <c r="H36" s="125">
        <v>7870</v>
      </c>
      <c r="I36" s="125">
        <v>116</v>
      </c>
      <c r="J36" s="9"/>
      <c r="K36" s="125">
        <v>850</v>
      </c>
      <c r="L36" s="125">
        <v>543</v>
      </c>
      <c r="M36" s="125">
        <v>0</v>
      </c>
      <c r="N36" s="125"/>
      <c r="O36" s="125">
        <v>3</v>
      </c>
    </row>
    <row r="37" spans="2:15" x14ac:dyDescent="0.3">
      <c r="B37" s="2" t="s">
        <v>482</v>
      </c>
      <c r="C37" s="2" t="s">
        <v>7</v>
      </c>
      <c r="D37" s="2" t="s">
        <v>118</v>
      </c>
      <c r="E37" s="128">
        <v>436</v>
      </c>
      <c r="F37" s="25">
        <v>10409</v>
      </c>
      <c r="G37" s="61">
        <v>2539</v>
      </c>
      <c r="H37" s="61">
        <v>7870</v>
      </c>
      <c r="I37" s="61">
        <v>116</v>
      </c>
      <c r="J37" s="34"/>
      <c r="K37" s="61">
        <v>850</v>
      </c>
      <c r="L37" s="61">
        <v>543</v>
      </c>
      <c r="M37" s="61">
        <v>0</v>
      </c>
      <c r="N37" s="61"/>
      <c r="O37" s="61">
        <v>3</v>
      </c>
    </row>
    <row r="38" spans="2:15" x14ac:dyDescent="0.3">
      <c r="B38" s="3" t="s">
        <v>483</v>
      </c>
      <c r="C38" s="3" t="s">
        <v>8</v>
      </c>
      <c r="D38" s="3" t="s">
        <v>103</v>
      </c>
      <c r="E38" s="3"/>
      <c r="F38" s="125">
        <v>19069.37</v>
      </c>
      <c r="G38" s="125">
        <v>4115.96</v>
      </c>
      <c r="H38" s="125">
        <v>14953.41</v>
      </c>
      <c r="I38" s="125">
        <v>336</v>
      </c>
      <c r="J38" s="9"/>
      <c r="K38" s="125">
        <v>1652.37</v>
      </c>
      <c r="L38" s="125">
        <v>5154.28</v>
      </c>
      <c r="M38" s="125">
        <v>3694</v>
      </c>
      <c r="N38" s="125"/>
      <c r="O38" s="125">
        <v>287.58999999999997</v>
      </c>
    </row>
    <row r="39" spans="2:15" x14ac:dyDescent="0.3">
      <c r="B39" s="2" t="s">
        <v>483</v>
      </c>
      <c r="C39" s="2" t="s">
        <v>8</v>
      </c>
      <c r="D39" s="2" t="s">
        <v>934</v>
      </c>
      <c r="E39" s="128">
        <v>60</v>
      </c>
      <c r="F39" s="25">
        <v>18316.37</v>
      </c>
      <c r="G39" s="25">
        <v>3884.96</v>
      </c>
      <c r="H39" s="25">
        <v>14431.41</v>
      </c>
      <c r="I39" s="25">
        <v>333</v>
      </c>
      <c r="J39" s="34"/>
      <c r="K39" s="25">
        <v>1653.37</v>
      </c>
      <c r="L39" s="25">
        <v>5154.28</v>
      </c>
      <c r="M39" s="25">
        <v>3694</v>
      </c>
      <c r="N39" s="25"/>
      <c r="O39" s="25">
        <v>288.58999999999997</v>
      </c>
    </row>
    <row r="40" spans="2:15" x14ac:dyDescent="0.3">
      <c r="B40" s="2" t="s">
        <v>483</v>
      </c>
      <c r="C40" s="2" t="s">
        <v>8</v>
      </c>
      <c r="D40" s="2" t="s">
        <v>120</v>
      </c>
      <c r="E40" s="128">
        <v>113</v>
      </c>
      <c r="F40" s="25">
        <v>678</v>
      </c>
      <c r="G40" s="25">
        <v>231</v>
      </c>
      <c r="H40" s="25">
        <v>447</v>
      </c>
      <c r="I40" s="25">
        <v>1</v>
      </c>
      <c r="J40" s="34"/>
      <c r="K40" s="25">
        <v>-1</v>
      </c>
      <c r="L40" s="25">
        <v>0</v>
      </c>
      <c r="M40" s="25">
        <v>0</v>
      </c>
      <c r="N40" s="25"/>
      <c r="O40" s="25">
        <v>-1</v>
      </c>
    </row>
    <row r="41" spans="2:15" x14ac:dyDescent="0.3">
      <c r="B41" s="2" t="s">
        <v>483</v>
      </c>
      <c r="C41" s="2" t="s">
        <v>8</v>
      </c>
      <c r="D41" s="2" t="s">
        <v>121</v>
      </c>
      <c r="E41" s="128">
        <v>114</v>
      </c>
      <c r="F41" s="25">
        <v>75</v>
      </c>
      <c r="G41" s="61">
        <v>0</v>
      </c>
      <c r="H41" s="61">
        <v>75</v>
      </c>
      <c r="I41" s="61">
        <v>2</v>
      </c>
      <c r="J41" s="34"/>
      <c r="K41" s="61">
        <v>0</v>
      </c>
      <c r="L41" s="61">
        <v>0</v>
      </c>
      <c r="M41" s="61">
        <v>0</v>
      </c>
      <c r="N41" s="61"/>
      <c r="O41" s="61">
        <v>0</v>
      </c>
    </row>
    <row r="42" spans="2:15" x14ac:dyDescent="0.3">
      <c r="B42" s="3" t="s">
        <v>484</v>
      </c>
      <c r="C42" s="3" t="s">
        <v>9</v>
      </c>
      <c r="D42" s="3" t="s">
        <v>103</v>
      </c>
      <c r="E42" s="3"/>
      <c r="F42" s="125">
        <v>5364</v>
      </c>
      <c r="G42" s="125">
        <v>1244</v>
      </c>
      <c r="H42" s="125">
        <v>4120</v>
      </c>
      <c r="I42" s="125">
        <v>78</v>
      </c>
      <c r="J42" s="9"/>
      <c r="K42" s="125">
        <v>5</v>
      </c>
      <c r="L42" s="125">
        <v>0</v>
      </c>
      <c r="M42" s="125">
        <v>0</v>
      </c>
      <c r="N42" s="125"/>
      <c r="O42" s="125">
        <v>172</v>
      </c>
    </row>
    <row r="43" spans="2:15" x14ac:dyDescent="0.3">
      <c r="B43" s="2" t="s">
        <v>484</v>
      </c>
      <c r="C43" s="2" t="s">
        <v>9</v>
      </c>
      <c r="D43" s="2" t="s">
        <v>122</v>
      </c>
      <c r="E43" s="128">
        <v>328</v>
      </c>
      <c r="F43" s="25">
        <v>5016</v>
      </c>
      <c r="G43" s="25">
        <v>928</v>
      </c>
      <c r="H43" s="25">
        <v>4088</v>
      </c>
      <c r="I43" s="25">
        <v>61</v>
      </c>
      <c r="J43" s="34"/>
      <c r="K43" s="25">
        <v>5</v>
      </c>
      <c r="L43" s="25">
        <v>0</v>
      </c>
      <c r="M43" s="25">
        <v>0</v>
      </c>
      <c r="N43" s="25"/>
      <c r="O43" s="25">
        <v>0</v>
      </c>
    </row>
    <row r="44" spans="2:15" x14ac:dyDescent="0.3">
      <c r="B44" s="2" t="s">
        <v>484</v>
      </c>
      <c r="C44" s="2" t="s">
        <v>9</v>
      </c>
      <c r="D44" s="2" t="s">
        <v>123</v>
      </c>
      <c r="E44" s="128">
        <v>329</v>
      </c>
      <c r="F44" s="25">
        <v>185</v>
      </c>
      <c r="G44" s="25">
        <v>179</v>
      </c>
      <c r="H44" s="25">
        <v>6</v>
      </c>
      <c r="I44" s="25">
        <v>7</v>
      </c>
      <c r="J44" s="34"/>
      <c r="K44" s="25">
        <v>0</v>
      </c>
      <c r="L44" s="25">
        <v>0</v>
      </c>
      <c r="M44" s="25">
        <v>0</v>
      </c>
      <c r="N44" s="25"/>
      <c r="O44" s="25">
        <v>0</v>
      </c>
    </row>
    <row r="45" spans="2:15" x14ac:dyDescent="0.3">
      <c r="B45" s="2" t="s">
        <v>484</v>
      </c>
      <c r="C45" s="2" t="s">
        <v>9</v>
      </c>
      <c r="D45" s="2" t="s">
        <v>124</v>
      </c>
      <c r="E45" s="128">
        <v>334</v>
      </c>
      <c r="F45" s="25">
        <v>163</v>
      </c>
      <c r="G45" s="61">
        <v>137</v>
      </c>
      <c r="H45" s="61">
        <v>26</v>
      </c>
      <c r="I45" s="61">
        <v>10</v>
      </c>
      <c r="J45" s="34"/>
      <c r="K45" s="61">
        <v>0</v>
      </c>
      <c r="L45" s="61">
        <v>0</v>
      </c>
      <c r="M45" s="61">
        <v>0</v>
      </c>
      <c r="N45" s="61"/>
      <c r="O45" s="61">
        <v>172</v>
      </c>
    </row>
    <row r="46" spans="2:15" x14ac:dyDescent="0.3">
      <c r="B46" s="3" t="s">
        <v>485</v>
      </c>
      <c r="C46" s="3" t="s">
        <v>10</v>
      </c>
      <c r="D46" s="3" t="s">
        <v>103</v>
      </c>
      <c r="E46" s="3"/>
      <c r="F46" s="125">
        <v>5102.3999999999996</v>
      </c>
      <c r="G46" s="125">
        <v>2186.5</v>
      </c>
      <c r="H46" s="125">
        <v>2915.9</v>
      </c>
      <c r="I46" s="125">
        <v>322</v>
      </c>
      <c r="J46" s="9"/>
      <c r="K46" s="125">
        <v>133</v>
      </c>
      <c r="L46" s="125">
        <v>0</v>
      </c>
      <c r="M46" s="125">
        <v>0</v>
      </c>
      <c r="N46" s="125"/>
      <c r="O46" s="125">
        <v>965</v>
      </c>
    </row>
    <row r="47" spans="2:15" x14ac:dyDescent="0.3">
      <c r="B47" s="2" t="s">
        <v>485</v>
      </c>
      <c r="C47" s="2" t="s">
        <v>10</v>
      </c>
      <c r="D47" s="2" t="s">
        <v>125</v>
      </c>
      <c r="E47" s="128">
        <v>17</v>
      </c>
      <c r="F47" s="25">
        <v>5059.3999999999996</v>
      </c>
      <c r="G47" s="25">
        <v>2143.5</v>
      </c>
      <c r="H47" s="25">
        <v>2915.9</v>
      </c>
      <c r="I47" s="25">
        <v>321</v>
      </c>
      <c r="J47" s="34"/>
      <c r="K47" s="25">
        <v>133</v>
      </c>
      <c r="L47" s="25">
        <v>0</v>
      </c>
      <c r="M47" s="25">
        <v>0</v>
      </c>
      <c r="N47" s="25"/>
      <c r="O47" s="25">
        <v>965</v>
      </c>
    </row>
    <row r="48" spans="2:15" x14ac:dyDescent="0.3">
      <c r="B48" s="2" t="s">
        <v>485</v>
      </c>
      <c r="C48" s="2" t="s">
        <v>10</v>
      </c>
      <c r="D48" s="2" t="s">
        <v>126</v>
      </c>
      <c r="E48" s="128">
        <v>212</v>
      </c>
      <c r="F48" s="25">
        <v>43</v>
      </c>
      <c r="G48" s="61">
        <v>43</v>
      </c>
      <c r="H48" s="61">
        <v>0</v>
      </c>
      <c r="I48" s="61">
        <v>1</v>
      </c>
      <c r="J48" s="34"/>
      <c r="K48" s="61">
        <v>0</v>
      </c>
      <c r="L48" s="61">
        <v>0</v>
      </c>
      <c r="M48" s="61">
        <v>0</v>
      </c>
      <c r="N48" s="61"/>
      <c r="O48" s="61">
        <v>0</v>
      </c>
    </row>
    <row r="49" spans="2:15" x14ac:dyDescent="0.3">
      <c r="B49" s="3" t="s">
        <v>486</v>
      </c>
      <c r="C49" s="3" t="s">
        <v>11</v>
      </c>
      <c r="D49" s="3" t="s">
        <v>103</v>
      </c>
      <c r="E49" s="3"/>
      <c r="F49" s="125">
        <v>1455.1</v>
      </c>
      <c r="G49" s="125">
        <v>1317.46</v>
      </c>
      <c r="H49" s="125">
        <v>137.63999999999999</v>
      </c>
      <c r="I49" s="125">
        <v>92</v>
      </c>
      <c r="J49" s="9"/>
      <c r="K49" s="125">
        <v>70.48</v>
      </c>
      <c r="L49" s="125">
        <v>12</v>
      </c>
      <c r="M49" s="125">
        <v>107</v>
      </c>
      <c r="N49" s="125"/>
      <c r="O49" s="125">
        <v>4935.7700000000004</v>
      </c>
    </row>
    <row r="50" spans="2:15" x14ac:dyDescent="0.3">
      <c r="B50" s="2" t="s">
        <v>486</v>
      </c>
      <c r="C50" s="2" t="s">
        <v>11</v>
      </c>
      <c r="D50" s="2" t="s">
        <v>127</v>
      </c>
      <c r="E50" s="128">
        <v>390</v>
      </c>
      <c r="F50" s="25">
        <v>1455.1</v>
      </c>
      <c r="G50" s="61">
        <v>1317.46</v>
      </c>
      <c r="H50" s="61">
        <v>137.63999999999999</v>
      </c>
      <c r="I50" s="61">
        <v>92</v>
      </c>
      <c r="J50" s="34"/>
      <c r="K50" s="61">
        <v>70.48</v>
      </c>
      <c r="L50" s="61">
        <v>12</v>
      </c>
      <c r="M50" s="61">
        <v>107</v>
      </c>
      <c r="N50" s="61"/>
      <c r="O50" s="61">
        <v>4935.7700000000004</v>
      </c>
    </row>
    <row r="51" spans="2:15" x14ac:dyDescent="0.3">
      <c r="B51" s="3" t="s">
        <v>487</v>
      </c>
      <c r="C51" s="3" t="s">
        <v>12</v>
      </c>
      <c r="D51" s="3" t="s">
        <v>103</v>
      </c>
      <c r="E51" s="3"/>
      <c r="F51" s="125">
        <v>4227</v>
      </c>
      <c r="G51" s="125">
        <v>1801</v>
      </c>
      <c r="H51" s="125">
        <v>2426</v>
      </c>
      <c r="I51" s="125">
        <v>147</v>
      </c>
      <c r="J51" s="9"/>
      <c r="K51" s="125">
        <v>150</v>
      </c>
      <c r="L51" s="125">
        <v>92</v>
      </c>
      <c r="M51" s="125">
        <v>0</v>
      </c>
      <c r="N51" s="125"/>
      <c r="O51" s="125">
        <v>63947</v>
      </c>
    </row>
    <row r="52" spans="2:15" x14ac:dyDescent="0.3">
      <c r="B52" s="2" t="s">
        <v>487</v>
      </c>
      <c r="C52" s="2" t="s">
        <v>12</v>
      </c>
      <c r="D52" s="2" t="s">
        <v>128</v>
      </c>
      <c r="E52" s="128">
        <v>433</v>
      </c>
      <c r="F52" s="25">
        <v>4138</v>
      </c>
      <c r="G52" s="25">
        <v>1801</v>
      </c>
      <c r="H52" s="25">
        <v>2337</v>
      </c>
      <c r="I52" s="25">
        <v>146</v>
      </c>
      <c r="J52" s="34"/>
      <c r="K52" s="25">
        <v>150</v>
      </c>
      <c r="L52" s="25">
        <v>92</v>
      </c>
      <c r="M52" s="25">
        <v>0</v>
      </c>
      <c r="N52" s="25"/>
      <c r="O52" s="25">
        <v>3947</v>
      </c>
    </row>
    <row r="53" spans="2:15" x14ac:dyDescent="0.3">
      <c r="B53" s="2" t="s">
        <v>487</v>
      </c>
      <c r="C53" s="2" t="s">
        <v>12</v>
      </c>
      <c r="D53" s="2" t="s">
        <v>935</v>
      </c>
      <c r="E53" s="128">
        <v>607</v>
      </c>
      <c r="F53" s="25">
        <v>89</v>
      </c>
      <c r="G53" s="61">
        <v>0</v>
      </c>
      <c r="H53" s="61">
        <v>89</v>
      </c>
      <c r="I53" s="61">
        <v>1</v>
      </c>
      <c r="J53" s="34"/>
      <c r="K53" s="61">
        <v>0</v>
      </c>
      <c r="L53" s="61">
        <v>0</v>
      </c>
      <c r="M53" s="61">
        <v>0</v>
      </c>
      <c r="N53" s="61"/>
      <c r="O53" s="61">
        <v>60000</v>
      </c>
    </row>
    <row r="54" spans="2:15" x14ac:dyDescent="0.3">
      <c r="B54" s="3" t="s">
        <v>488</v>
      </c>
      <c r="C54" s="3" t="s">
        <v>13</v>
      </c>
      <c r="D54" s="3" t="s">
        <v>103</v>
      </c>
      <c r="E54" s="3"/>
      <c r="F54" s="125">
        <v>5160.24</v>
      </c>
      <c r="G54" s="125">
        <v>3326.7</v>
      </c>
      <c r="H54" s="125">
        <v>1833.54</v>
      </c>
      <c r="I54" s="125">
        <v>394</v>
      </c>
      <c r="J54" s="9"/>
      <c r="K54" s="125">
        <v>230</v>
      </c>
      <c r="L54" s="125">
        <v>0</v>
      </c>
      <c r="M54" s="125">
        <v>0</v>
      </c>
      <c r="N54" s="125"/>
      <c r="O54" s="125">
        <v>447484</v>
      </c>
    </row>
    <row r="55" spans="2:15" x14ac:dyDescent="0.3">
      <c r="B55" s="2" t="s">
        <v>488</v>
      </c>
      <c r="C55" s="2" t="s">
        <v>13</v>
      </c>
      <c r="D55" s="2" t="s">
        <v>129</v>
      </c>
      <c r="E55" s="128">
        <v>239</v>
      </c>
      <c r="F55" s="25">
        <v>154.5</v>
      </c>
      <c r="G55" s="25">
        <v>22</v>
      </c>
      <c r="H55" s="25">
        <v>132.5</v>
      </c>
      <c r="I55" s="25">
        <v>37</v>
      </c>
      <c r="J55" s="34"/>
      <c r="K55" s="25">
        <v>0</v>
      </c>
      <c r="L55" s="25">
        <v>0</v>
      </c>
      <c r="M55" s="25">
        <v>0</v>
      </c>
      <c r="N55" s="25"/>
      <c r="O55" s="25">
        <v>0</v>
      </c>
    </row>
    <row r="56" spans="2:15" x14ac:dyDescent="0.3">
      <c r="B56" s="2" t="s">
        <v>488</v>
      </c>
      <c r="C56" s="2" t="s">
        <v>13</v>
      </c>
      <c r="D56" s="2" t="s">
        <v>130</v>
      </c>
      <c r="E56" s="128">
        <v>214</v>
      </c>
      <c r="F56" s="25">
        <v>38</v>
      </c>
      <c r="G56" s="25">
        <v>38</v>
      </c>
      <c r="H56" s="25">
        <v>0</v>
      </c>
      <c r="I56" s="25">
        <v>3</v>
      </c>
      <c r="J56" s="34"/>
      <c r="K56" s="25">
        <v>6</v>
      </c>
      <c r="L56" s="25">
        <v>0</v>
      </c>
      <c r="M56" s="25">
        <v>0</v>
      </c>
      <c r="N56" s="25"/>
      <c r="O56" s="25">
        <v>0</v>
      </c>
    </row>
    <row r="57" spans="2:15" x14ac:dyDescent="0.3">
      <c r="B57" s="2" t="s">
        <v>488</v>
      </c>
      <c r="C57" s="2" t="s">
        <v>13</v>
      </c>
      <c r="D57" s="2" t="s">
        <v>131</v>
      </c>
      <c r="E57" s="128">
        <v>9</v>
      </c>
      <c r="F57" s="25">
        <v>2200.7399999999998</v>
      </c>
      <c r="G57" s="25">
        <v>2116.6999999999998</v>
      </c>
      <c r="H57" s="25">
        <v>84.04</v>
      </c>
      <c r="I57" s="25">
        <v>286</v>
      </c>
      <c r="J57" s="34"/>
      <c r="K57" s="25">
        <v>139</v>
      </c>
      <c r="L57" s="25">
        <v>0</v>
      </c>
      <c r="M57" s="25">
        <v>0</v>
      </c>
      <c r="N57" s="25"/>
      <c r="O57" s="25">
        <v>0</v>
      </c>
    </row>
    <row r="58" spans="2:15" x14ac:dyDescent="0.3">
      <c r="B58" s="2" t="s">
        <v>488</v>
      </c>
      <c r="C58" s="2" t="s">
        <v>13</v>
      </c>
      <c r="D58" s="2" t="s">
        <v>936</v>
      </c>
      <c r="E58" s="128">
        <v>1003</v>
      </c>
      <c r="F58" s="25">
        <v>244</v>
      </c>
      <c r="G58" s="25">
        <v>244</v>
      </c>
      <c r="H58" s="25">
        <v>0</v>
      </c>
      <c r="I58" s="25">
        <v>1</v>
      </c>
      <c r="J58" s="34"/>
      <c r="K58" s="25">
        <v>0</v>
      </c>
      <c r="L58" s="25">
        <v>0</v>
      </c>
      <c r="M58" s="25">
        <v>0</v>
      </c>
      <c r="N58" s="25"/>
      <c r="O58" s="25">
        <v>0</v>
      </c>
    </row>
    <row r="59" spans="2:15" x14ac:dyDescent="0.3">
      <c r="B59" s="2" t="s">
        <v>488</v>
      </c>
      <c r="C59" s="2" t="s">
        <v>13</v>
      </c>
      <c r="D59" s="2" t="s">
        <v>132</v>
      </c>
      <c r="E59" s="128">
        <v>31</v>
      </c>
      <c r="F59" s="25">
        <v>2516</v>
      </c>
      <c r="G59" s="25">
        <v>905</v>
      </c>
      <c r="H59" s="25">
        <v>1611</v>
      </c>
      <c r="I59" s="25">
        <v>60</v>
      </c>
      <c r="J59" s="34"/>
      <c r="K59" s="25">
        <v>85</v>
      </c>
      <c r="L59" s="25">
        <v>0</v>
      </c>
      <c r="M59" s="25">
        <v>0</v>
      </c>
      <c r="N59" s="25"/>
      <c r="O59" s="25">
        <v>447484</v>
      </c>
    </row>
    <row r="60" spans="2:15" x14ac:dyDescent="0.3">
      <c r="B60" s="2" t="s">
        <v>488</v>
      </c>
      <c r="C60" s="2" t="s">
        <v>13</v>
      </c>
      <c r="D60" s="2" t="s">
        <v>133</v>
      </c>
      <c r="E60" s="128">
        <v>311</v>
      </c>
      <c r="F60" s="25">
        <v>7</v>
      </c>
      <c r="G60" s="61">
        <v>1</v>
      </c>
      <c r="H60" s="61">
        <v>6</v>
      </c>
      <c r="I60" s="61">
        <v>7</v>
      </c>
      <c r="J60" s="34"/>
      <c r="K60" s="61">
        <v>0</v>
      </c>
      <c r="L60" s="61">
        <v>0</v>
      </c>
      <c r="M60" s="61">
        <v>0</v>
      </c>
      <c r="N60" s="61"/>
      <c r="O60" s="61">
        <v>0</v>
      </c>
    </row>
    <row r="61" spans="2:15" x14ac:dyDescent="0.3">
      <c r="B61" s="3" t="s">
        <v>489</v>
      </c>
      <c r="C61" s="3" t="s">
        <v>14</v>
      </c>
      <c r="D61" s="3" t="s">
        <v>103</v>
      </c>
      <c r="E61" s="3"/>
      <c r="F61" s="125">
        <v>2383</v>
      </c>
      <c r="G61" s="125">
        <v>1877</v>
      </c>
      <c r="H61" s="125">
        <v>506</v>
      </c>
      <c r="I61" s="125">
        <v>216</v>
      </c>
      <c r="J61" s="9"/>
      <c r="K61" s="125">
        <v>0</v>
      </c>
      <c r="L61" s="125">
        <v>0</v>
      </c>
      <c r="M61" s="125">
        <v>0</v>
      </c>
      <c r="N61" s="125"/>
      <c r="O61" s="125">
        <v>9863</v>
      </c>
    </row>
    <row r="62" spans="2:15" x14ac:dyDescent="0.3">
      <c r="B62" s="2" t="s">
        <v>489</v>
      </c>
      <c r="C62" s="2" t="s">
        <v>14</v>
      </c>
      <c r="D62" s="2" t="s">
        <v>134</v>
      </c>
      <c r="E62" s="128">
        <v>345</v>
      </c>
      <c r="F62" s="25">
        <v>1852</v>
      </c>
      <c r="G62" s="25">
        <v>1616</v>
      </c>
      <c r="H62" s="25">
        <v>236</v>
      </c>
      <c r="I62" s="25">
        <v>208</v>
      </c>
      <c r="J62" s="34"/>
      <c r="K62" s="25">
        <v>0</v>
      </c>
      <c r="L62" s="25">
        <v>0</v>
      </c>
      <c r="M62" s="25">
        <v>0</v>
      </c>
      <c r="N62" s="25"/>
      <c r="O62" s="25">
        <v>0</v>
      </c>
    </row>
    <row r="63" spans="2:15" x14ac:dyDescent="0.3">
      <c r="B63" s="2" t="s">
        <v>489</v>
      </c>
      <c r="C63" s="2" t="s">
        <v>14</v>
      </c>
      <c r="D63" s="2" t="s">
        <v>137</v>
      </c>
      <c r="E63" s="128">
        <v>940</v>
      </c>
      <c r="F63" s="25">
        <v>247</v>
      </c>
      <c r="G63" s="25">
        <v>247</v>
      </c>
      <c r="H63" s="25">
        <v>0</v>
      </c>
      <c r="I63" s="25">
        <v>1</v>
      </c>
      <c r="J63" s="34"/>
      <c r="K63" s="25">
        <v>0</v>
      </c>
      <c r="L63" s="25">
        <v>0</v>
      </c>
      <c r="M63" s="25">
        <v>0</v>
      </c>
      <c r="N63" s="25"/>
      <c r="O63" s="25">
        <v>0</v>
      </c>
    </row>
    <row r="64" spans="2:15" x14ac:dyDescent="0.3">
      <c r="B64" s="2" t="s">
        <v>489</v>
      </c>
      <c r="C64" s="2" t="s">
        <v>14</v>
      </c>
      <c r="D64" s="2" t="s">
        <v>135</v>
      </c>
      <c r="E64" s="128">
        <v>402</v>
      </c>
      <c r="F64" s="25">
        <v>93</v>
      </c>
      <c r="G64" s="25">
        <v>13</v>
      </c>
      <c r="H64" s="25">
        <v>80</v>
      </c>
      <c r="I64" s="25">
        <v>6</v>
      </c>
      <c r="J64" s="34"/>
      <c r="K64" s="25">
        <v>0</v>
      </c>
      <c r="L64" s="25">
        <v>0</v>
      </c>
      <c r="M64" s="25">
        <v>0</v>
      </c>
      <c r="N64" s="25"/>
      <c r="O64" s="25">
        <v>9863</v>
      </c>
    </row>
    <row r="65" spans="2:15" x14ac:dyDescent="0.3">
      <c r="B65" s="2" t="s">
        <v>489</v>
      </c>
      <c r="C65" s="2" t="s">
        <v>14</v>
      </c>
      <c r="D65" s="2" t="s">
        <v>136</v>
      </c>
      <c r="E65" s="128">
        <v>368</v>
      </c>
      <c r="F65" s="25">
        <v>191</v>
      </c>
      <c r="G65" s="61">
        <v>1</v>
      </c>
      <c r="H65" s="61">
        <v>190</v>
      </c>
      <c r="I65" s="61">
        <v>1</v>
      </c>
      <c r="J65" s="34"/>
      <c r="K65" s="61">
        <v>0</v>
      </c>
      <c r="L65" s="61">
        <v>0</v>
      </c>
      <c r="M65" s="61">
        <v>0</v>
      </c>
      <c r="N65" s="61"/>
      <c r="O65" s="61">
        <v>0</v>
      </c>
    </row>
    <row r="66" spans="2:15" x14ac:dyDescent="0.3">
      <c r="B66" s="3" t="s">
        <v>490</v>
      </c>
      <c r="C66" s="3" t="s">
        <v>15</v>
      </c>
      <c r="D66" s="3" t="s">
        <v>103</v>
      </c>
      <c r="E66" s="3"/>
      <c r="F66" s="125">
        <v>1518.29</v>
      </c>
      <c r="G66" s="125">
        <v>1316.67</v>
      </c>
      <c r="H66" s="125">
        <v>201.62</v>
      </c>
      <c r="I66" s="125">
        <v>69</v>
      </c>
      <c r="J66" s="9"/>
      <c r="K66" s="125">
        <v>10</v>
      </c>
      <c r="L66" s="125">
        <v>100</v>
      </c>
      <c r="M66" s="125">
        <v>0</v>
      </c>
      <c r="N66" s="125"/>
      <c r="O66" s="125">
        <v>0</v>
      </c>
    </row>
    <row r="67" spans="2:15" x14ac:dyDescent="0.3">
      <c r="B67" s="2" t="s">
        <v>490</v>
      </c>
      <c r="C67" s="2" t="s">
        <v>15</v>
      </c>
      <c r="D67" s="2" t="s">
        <v>138</v>
      </c>
      <c r="E67" s="128">
        <v>384</v>
      </c>
      <c r="F67" s="25">
        <v>1518.29</v>
      </c>
      <c r="G67" s="61">
        <v>1316.67</v>
      </c>
      <c r="H67" s="61">
        <v>201.62</v>
      </c>
      <c r="I67" s="61">
        <v>69</v>
      </c>
      <c r="J67" s="34"/>
      <c r="K67" s="61">
        <v>10</v>
      </c>
      <c r="L67" s="61">
        <v>100</v>
      </c>
      <c r="M67" s="61">
        <v>0</v>
      </c>
      <c r="N67" s="61"/>
      <c r="O67" s="61">
        <v>0</v>
      </c>
    </row>
    <row r="68" spans="2:15" x14ac:dyDescent="0.3">
      <c r="B68" s="3" t="s">
        <v>491</v>
      </c>
      <c r="C68" s="3" t="s">
        <v>16</v>
      </c>
      <c r="D68" s="3" t="s">
        <v>103</v>
      </c>
      <c r="E68" s="3"/>
      <c r="F68" s="125">
        <v>22655.77</v>
      </c>
      <c r="G68" s="125">
        <v>12420.840000000002</v>
      </c>
      <c r="H68" s="125">
        <v>10234.93</v>
      </c>
      <c r="I68" s="125">
        <v>287</v>
      </c>
      <c r="J68" s="9"/>
      <c r="K68" s="125">
        <v>0.96</v>
      </c>
      <c r="L68" s="125">
        <v>0</v>
      </c>
      <c r="M68" s="125">
        <v>0</v>
      </c>
      <c r="N68" s="125"/>
      <c r="O68" s="125">
        <v>0</v>
      </c>
    </row>
    <row r="69" spans="2:15" x14ac:dyDescent="0.3">
      <c r="B69" s="2" t="s">
        <v>491</v>
      </c>
      <c r="C69" s="2" t="s">
        <v>16</v>
      </c>
      <c r="D69" s="2" t="s">
        <v>139</v>
      </c>
      <c r="E69" s="128">
        <v>69</v>
      </c>
      <c r="F69" s="25">
        <v>21621</v>
      </c>
      <c r="G69" s="25">
        <v>12057</v>
      </c>
      <c r="H69" s="25">
        <v>9564</v>
      </c>
      <c r="I69" s="25">
        <v>233</v>
      </c>
      <c r="J69" s="34"/>
      <c r="K69" s="25">
        <v>0</v>
      </c>
      <c r="L69" s="25">
        <v>0</v>
      </c>
      <c r="M69" s="25">
        <v>0</v>
      </c>
      <c r="N69" s="25"/>
      <c r="O69" s="25">
        <v>0</v>
      </c>
    </row>
    <row r="70" spans="2:15" x14ac:dyDescent="0.3">
      <c r="B70" s="2" t="s">
        <v>491</v>
      </c>
      <c r="C70" s="2" t="s">
        <v>16</v>
      </c>
      <c r="D70" s="2" t="s">
        <v>937</v>
      </c>
      <c r="E70" s="128">
        <v>974</v>
      </c>
      <c r="F70" s="25">
        <v>432</v>
      </c>
      <c r="G70" s="25">
        <v>191</v>
      </c>
      <c r="H70" s="25">
        <v>241</v>
      </c>
      <c r="I70" s="25">
        <v>14</v>
      </c>
      <c r="J70" s="34"/>
      <c r="K70" s="25">
        <v>0</v>
      </c>
      <c r="L70" s="25">
        <v>0</v>
      </c>
      <c r="M70" s="25">
        <v>0</v>
      </c>
      <c r="N70" s="25"/>
      <c r="O70" s="25">
        <v>0</v>
      </c>
    </row>
    <row r="71" spans="2:15" x14ac:dyDescent="0.3">
      <c r="B71" s="2" t="s">
        <v>491</v>
      </c>
      <c r="C71" s="2" t="s">
        <v>16</v>
      </c>
      <c r="D71" s="2" t="s">
        <v>938</v>
      </c>
      <c r="E71" s="128">
        <v>971</v>
      </c>
      <c r="F71" s="25">
        <v>297.10000000000002</v>
      </c>
      <c r="G71" s="25">
        <v>55.1</v>
      </c>
      <c r="H71" s="25">
        <v>242</v>
      </c>
      <c r="I71" s="25">
        <v>16</v>
      </c>
      <c r="J71" s="34"/>
      <c r="K71" s="25">
        <v>0</v>
      </c>
      <c r="L71" s="25">
        <v>0</v>
      </c>
      <c r="M71" s="25">
        <v>0</v>
      </c>
      <c r="N71" s="25"/>
      <c r="O71" s="25">
        <v>0</v>
      </c>
    </row>
    <row r="72" spans="2:15" x14ac:dyDescent="0.3">
      <c r="B72" s="2" t="s">
        <v>491</v>
      </c>
      <c r="C72" s="2" t="s">
        <v>16</v>
      </c>
      <c r="D72" s="2" t="s">
        <v>939</v>
      </c>
      <c r="E72" s="128">
        <v>972</v>
      </c>
      <c r="F72" s="25">
        <v>31</v>
      </c>
      <c r="G72" s="25">
        <v>14</v>
      </c>
      <c r="H72" s="25">
        <v>17</v>
      </c>
      <c r="I72" s="25">
        <v>8</v>
      </c>
      <c r="J72" s="34"/>
      <c r="K72" s="25">
        <v>0</v>
      </c>
      <c r="L72" s="25">
        <v>0</v>
      </c>
      <c r="M72" s="25">
        <v>0</v>
      </c>
      <c r="N72" s="25"/>
      <c r="O72" s="25">
        <v>0</v>
      </c>
    </row>
    <row r="73" spans="2:15" x14ac:dyDescent="0.3">
      <c r="B73" s="2" t="s">
        <v>491</v>
      </c>
      <c r="C73" s="2" t="s">
        <v>16</v>
      </c>
      <c r="D73" s="2" t="s">
        <v>940</v>
      </c>
      <c r="E73" s="128">
        <v>969</v>
      </c>
      <c r="F73" s="25">
        <v>150.97</v>
      </c>
      <c r="G73" s="25">
        <v>3.04</v>
      </c>
      <c r="H73" s="25">
        <v>147.93</v>
      </c>
      <c r="I73" s="25">
        <v>12</v>
      </c>
      <c r="J73" s="34"/>
      <c r="K73" s="25">
        <v>0.96</v>
      </c>
      <c r="L73" s="25">
        <v>0</v>
      </c>
      <c r="M73" s="25">
        <v>0</v>
      </c>
      <c r="N73" s="25"/>
      <c r="O73" s="25">
        <v>0</v>
      </c>
    </row>
    <row r="74" spans="2:15" x14ac:dyDescent="0.3">
      <c r="B74" s="2" t="s">
        <v>491</v>
      </c>
      <c r="C74" s="2" t="s">
        <v>16</v>
      </c>
      <c r="D74" s="2" t="s">
        <v>941</v>
      </c>
      <c r="E74" s="128">
        <v>970</v>
      </c>
      <c r="F74" s="25">
        <v>75</v>
      </c>
      <c r="G74" s="25">
        <v>50</v>
      </c>
      <c r="H74" s="25">
        <v>25</v>
      </c>
      <c r="I74" s="25">
        <v>2</v>
      </c>
      <c r="J74" s="34"/>
      <c r="K74" s="25">
        <v>0</v>
      </c>
      <c r="L74" s="25">
        <v>0</v>
      </c>
      <c r="M74" s="25">
        <v>0</v>
      </c>
      <c r="N74" s="25"/>
      <c r="O74" s="25">
        <v>0</v>
      </c>
    </row>
    <row r="75" spans="2:15" x14ac:dyDescent="0.3">
      <c r="B75" s="2" t="s">
        <v>491</v>
      </c>
      <c r="C75" s="2" t="s">
        <v>16</v>
      </c>
      <c r="D75" s="2" t="s">
        <v>942</v>
      </c>
      <c r="E75" s="128">
        <v>973</v>
      </c>
      <c r="F75" s="25">
        <v>48.7</v>
      </c>
      <c r="G75" s="61">
        <v>50.7</v>
      </c>
      <c r="H75" s="61">
        <v>-2</v>
      </c>
      <c r="I75" s="61">
        <v>2</v>
      </c>
      <c r="J75" s="34"/>
      <c r="K75" s="61">
        <v>0</v>
      </c>
      <c r="L75" s="61">
        <v>0</v>
      </c>
      <c r="M75" s="61">
        <v>0</v>
      </c>
      <c r="N75" s="61"/>
      <c r="O75" s="61">
        <v>0</v>
      </c>
    </row>
    <row r="76" spans="2:15" x14ac:dyDescent="0.3">
      <c r="B76" s="3" t="s">
        <v>492</v>
      </c>
      <c r="C76" s="3" t="s">
        <v>17</v>
      </c>
      <c r="D76" s="3" t="s">
        <v>103</v>
      </c>
      <c r="E76" s="3"/>
      <c r="F76" s="125">
        <v>58693.14</v>
      </c>
      <c r="G76" s="125">
        <v>994.18</v>
      </c>
      <c r="H76" s="125">
        <v>57698.96</v>
      </c>
      <c r="I76" s="125">
        <v>87</v>
      </c>
      <c r="J76" s="9"/>
      <c r="K76" s="125">
        <v>3343</v>
      </c>
      <c r="L76" s="125">
        <v>99</v>
      </c>
      <c r="M76" s="125">
        <v>5000</v>
      </c>
      <c r="N76" s="125"/>
      <c r="O76" s="125">
        <v>60646</v>
      </c>
    </row>
    <row r="77" spans="2:15" x14ac:dyDescent="0.3">
      <c r="B77" s="2" t="s">
        <v>492</v>
      </c>
      <c r="C77" s="2" t="s">
        <v>17</v>
      </c>
      <c r="D77" s="2" t="s">
        <v>990</v>
      </c>
      <c r="E77" s="128">
        <v>417</v>
      </c>
      <c r="F77" s="25">
        <v>3194.14</v>
      </c>
      <c r="G77" s="25">
        <v>994.18</v>
      </c>
      <c r="H77" s="25">
        <v>2199.96</v>
      </c>
      <c r="I77" s="25">
        <v>85</v>
      </c>
      <c r="J77" s="34"/>
      <c r="K77" s="25">
        <v>243</v>
      </c>
      <c r="L77" s="25">
        <v>99</v>
      </c>
      <c r="M77" s="25">
        <v>5000</v>
      </c>
      <c r="N77" s="25"/>
      <c r="O77" s="25">
        <v>0</v>
      </c>
    </row>
    <row r="78" spans="2:15" x14ac:dyDescent="0.3">
      <c r="B78" s="2" t="s">
        <v>492</v>
      </c>
      <c r="C78" s="2" t="s">
        <v>17</v>
      </c>
      <c r="D78" s="2" t="s">
        <v>141</v>
      </c>
      <c r="E78" s="128">
        <v>418</v>
      </c>
      <c r="F78" s="25">
        <v>49254</v>
      </c>
      <c r="G78" s="25">
        <v>0</v>
      </c>
      <c r="H78" s="25">
        <v>49254</v>
      </c>
      <c r="I78" s="25">
        <v>1</v>
      </c>
      <c r="J78" s="34"/>
      <c r="K78" s="25">
        <v>3100</v>
      </c>
      <c r="L78" s="25">
        <v>0</v>
      </c>
      <c r="M78" s="25">
        <v>0</v>
      </c>
      <c r="N78" s="25"/>
      <c r="O78" s="25">
        <v>60646</v>
      </c>
    </row>
    <row r="79" spans="2:15" x14ac:dyDescent="0.3">
      <c r="B79" s="2" t="s">
        <v>492</v>
      </c>
      <c r="C79" s="2" t="s">
        <v>17</v>
      </c>
      <c r="D79" s="2" t="s">
        <v>943</v>
      </c>
      <c r="E79" s="128">
        <v>998</v>
      </c>
      <c r="F79" s="25">
        <v>2475</v>
      </c>
      <c r="G79" s="25">
        <v>0</v>
      </c>
      <c r="H79" s="25">
        <v>2475</v>
      </c>
      <c r="I79" s="25">
        <v>0</v>
      </c>
      <c r="J79" s="34"/>
      <c r="K79" s="25">
        <v>0</v>
      </c>
      <c r="L79" s="25">
        <v>0</v>
      </c>
      <c r="M79" s="25">
        <v>0</v>
      </c>
      <c r="N79" s="25"/>
      <c r="O79" s="25">
        <v>0</v>
      </c>
    </row>
    <row r="80" spans="2:15" x14ac:dyDescent="0.3">
      <c r="B80" s="2" t="s">
        <v>492</v>
      </c>
      <c r="C80" s="2" t="s">
        <v>17</v>
      </c>
      <c r="D80" s="2" t="s">
        <v>142</v>
      </c>
      <c r="E80" s="128">
        <v>434</v>
      </c>
      <c r="F80" s="25">
        <v>3770</v>
      </c>
      <c r="G80" s="61">
        <v>0</v>
      </c>
      <c r="H80" s="61">
        <v>3770</v>
      </c>
      <c r="I80" s="61">
        <v>1</v>
      </c>
      <c r="J80" s="34"/>
      <c r="K80" s="61">
        <v>0</v>
      </c>
      <c r="L80" s="61">
        <v>0</v>
      </c>
      <c r="M80" s="61">
        <v>0</v>
      </c>
      <c r="N80" s="61"/>
      <c r="O80" s="61">
        <v>0</v>
      </c>
    </row>
    <row r="81" spans="2:15" x14ac:dyDescent="0.3">
      <c r="B81" s="3" t="s">
        <v>493</v>
      </c>
      <c r="C81" s="3" t="s">
        <v>18</v>
      </c>
      <c r="D81" s="3" t="s">
        <v>103</v>
      </c>
      <c r="E81" s="3"/>
      <c r="F81" s="125">
        <v>13866</v>
      </c>
      <c r="G81" s="125">
        <v>8712</v>
      </c>
      <c r="H81" s="125">
        <v>5154</v>
      </c>
      <c r="I81" s="125">
        <v>646</v>
      </c>
      <c r="J81" s="9"/>
      <c r="K81" s="125">
        <v>2905</v>
      </c>
      <c r="L81" s="125">
        <v>0</v>
      </c>
      <c r="M81" s="125">
        <v>0</v>
      </c>
      <c r="N81" s="125"/>
      <c r="O81" s="125">
        <v>64885</v>
      </c>
    </row>
    <row r="82" spans="2:15" x14ac:dyDescent="0.3">
      <c r="B82" s="2" t="s">
        <v>493</v>
      </c>
      <c r="C82" s="2" t="s">
        <v>18</v>
      </c>
      <c r="D82" s="2" t="s">
        <v>143</v>
      </c>
      <c r="E82" s="128">
        <v>3</v>
      </c>
      <c r="F82" s="25">
        <v>8981</v>
      </c>
      <c r="G82" s="25">
        <v>6937</v>
      </c>
      <c r="H82" s="25">
        <v>2044</v>
      </c>
      <c r="I82" s="25">
        <v>615</v>
      </c>
      <c r="J82" s="34"/>
      <c r="K82" s="25">
        <v>410</v>
      </c>
      <c r="L82" s="25">
        <v>0</v>
      </c>
      <c r="M82" s="25">
        <v>0</v>
      </c>
      <c r="N82" s="25"/>
      <c r="O82" s="25">
        <v>29</v>
      </c>
    </row>
    <row r="83" spans="2:15" x14ac:dyDescent="0.3">
      <c r="B83" s="2" t="s">
        <v>493</v>
      </c>
      <c r="C83" s="2" t="s">
        <v>18</v>
      </c>
      <c r="D83" s="2" t="s">
        <v>144</v>
      </c>
      <c r="E83" s="128">
        <v>41</v>
      </c>
      <c r="F83" s="25">
        <v>3138</v>
      </c>
      <c r="G83" s="25">
        <v>431</v>
      </c>
      <c r="H83" s="25">
        <v>2707</v>
      </c>
      <c r="I83" s="25">
        <v>29</v>
      </c>
      <c r="J83" s="34"/>
      <c r="K83" s="25">
        <v>2495</v>
      </c>
      <c r="L83" s="25">
        <v>0</v>
      </c>
      <c r="M83" s="25">
        <v>0</v>
      </c>
      <c r="N83" s="25"/>
      <c r="O83" s="25">
        <v>64856</v>
      </c>
    </row>
    <row r="84" spans="2:15" x14ac:dyDescent="0.3">
      <c r="B84" s="2" t="s">
        <v>493</v>
      </c>
      <c r="C84" s="2" t="s">
        <v>18</v>
      </c>
      <c r="D84" s="2" t="s">
        <v>145</v>
      </c>
      <c r="E84" s="128">
        <v>238</v>
      </c>
      <c r="F84" s="25">
        <v>613</v>
      </c>
      <c r="G84" s="25">
        <v>210</v>
      </c>
      <c r="H84" s="25">
        <v>403</v>
      </c>
      <c r="I84" s="25">
        <v>1</v>
      </c>
      <c r="J84" s="34"/>
      <c r="K84" s="25">
        <v>0</v>
      </c>
      <c r="L84" s="25">
        <v>0</v>
      </c>
      <c r="M84" s="25">
        <v>0</v>
      </c>
      <c r="N84" s="25"/>
      <c r="O84" s="25">
        <v>0</v>
      </c>
    </row>
    <row r="85" spans="2:15" x14ac:dyDescent="0.3">
      <c r="B85" s="2" t="s">
        <v>493</v>
      </c>
      <c r="C85" s="2" t="s">
        <v>18</v>
      </c>
      <c r="D85" s="2" t="s">
        <v>146</v>
      </c>
      <c r="E85" s="128">
        <v>467</v>
      </c>
      <c r="F85" s="25">
        <v>442</v>
      </c>
      <c r="G85" s="25">
        <v>442</v>
      </c>
      <c r="H85" s="25">
        <v>0</v>
      </c>
      <c r="I85" s="25">
        <v>1</v>
      </c>
      <c r="J85" s="34"/>
      <c r="K85" s="25">
        <v>0</v>
      </c>
      <c r="L85" s="25">
        <v>0</v>
      </c>
      <c r="M85" s="25">
        <v>0</v>
      </c>
      <c r="N85" s="25"/>
      <c r="O85" s="25">
        <v>0</v>
      </c>
    </row>
    <row r="86" spans="2:15" x14ac:dyDescent="0.3">
      <c r="B86" s="2" t="s">
        <v>493</v>
      </c>
      <c r="C86" s="2" t="s">
        <v>18</v>
      </c>
      <c r="D86" s="2" t="s">
        <v>147</v>
      </c>
      <c r="E86" s="128">
        <v>487</v>
      </c>
      <c r="F86" s="25">
        <v>692</v>
      </c>
      <c r="G86" s="61">
        <v>692</v>
      </c>
      <c r="H86" s="61">
        <v>0</v>
      </c>
      <c r="I86" s="61">
        <v>0</v>
      </c>
      <c r="J86" s="34"/>
      <c r="K86" s="61">
        <v>0</v>
      </c>
      <c r="L86" s="61">
        <v>0</v>
      </c>
      <c r="M86" s="61">
        <v>0</v>
      </c>
      <c r="N86" s="61"/>
      <c r="O86" s="61">
        <v>0</v>
      </c>
    </row>
    <row r="87" spans="2:15" x14ac:dyDescent="0.3">
      <c r="B87" s="3" t="s">
        <v>494</v>
      </c>
      <c r="C87" s="3" t="s">
        <v>19</v>
      </c>
      <c r="D87" s="3" t="s">
        <v>103</v>
      </c>
      <c r="E87" s="3"/>
      <c r="F87" s="125">
        <v>2482</v>
      </c>
      <c r="G87" s="125">
        <v>551</v>
      </c>
      <c r="H87" s="125">
        <v>1931</v>
      </c>
      <c r="I87" s="125">
        <v>68</v>
      </c>
      <c r="J87" s="9"/>
      <c r="K87" s="125">
        <v>0</v>
      </c>
      <c r="L87" s="125">
        <v>0</v>
      </c>
      <c r="M87" s="125">
        <v>766</v>
      </c>
      <c r="N87" s="125"/>
      <c r="O87" s="125">
        <v>15</v>
      </c>
    </row>
    <row r="88" spans="2:15" x14ac:dyDescent="0.3">
      <c r="B88" s="2" t="s">
        <v>494</v>
      </c>
      <c r="C88" s="2" t="s">
        <v>19</v>
      </c>
      <c r="D88" s="2" t="s">
        <v>148</v>
      </c>
      <c r="E88" s="128">
        <v>414</v>
      </c>
      <c r="F88" s="25">
        <v>2062</v>
      </c>
      <c r="G88" s="25">
        <v>551</v>
      </c>
      <c r="H88" s="25">
        <v>1511</v>
      </c>
      <c r="I88" s="25">
        <v>65</v>
      </c>
      <c r="J88" s="34"/>
      <c r="K88" s="25">
        <v>0</v>
      </c>
      <c r="L88" s="25">
        <v>0</v>
      </c>
      <c r="M88" s="25">
        <v>0</v>
      </c>
      <c r="N88" s="25"/>
      <c r="O88" s="25">
        <v>15</v>
      </c>
    </row>
    <row r="89" spans="2:15" x14ac:dyDescent="0.3">
      <c r="B89" s="2" t="s">
        <v>494</v>
      </c>
      <c r="C89" s="2" t="s">
        <v>19</v>
      </c>
      <c r="D89" s="2" t="s">
        <v>149</v>
      </c>
      <c r="E89" s="128">
        <v>415</v>
      </c>
      <c r="F89" s="25">
        <v>349</v>
      </c>
      <c r="G89" s="25">
        <v>0</v>
      </c>
      <c r="H89" s="25">
        <v>349</v>
      </c>
      <c r="I89" s="25">
        <v>2</v>
      </c>
      <c r="J89" s="34"/>
      <c r="K89" s="25">
        <v>0</v>
      </c>
      <c r="L89" s="25">
        <v>0</v>
      </c>
      <c r="M89" s="25">
        <v>766</v>
      </c>
      <c r="N89" s="25"/>
      <c r="O89" s="25">
        <v>0</v>
      </c>
    </row>
    <row r="90" spans="2:15" x14ac:dyDescent="0.3">
      <c r="B90" s="2" t="s">
        <v>494</v>
      </c>
      <c r="C90" s="2" t="s">
        <v>19</v>
      </c>
      <c r="D90" s="2" t="s">
        <v>150</v>
      </c>
      <c r="E90" s="128">
        <v>416</v>
      </c>
      <c r="F90" s="25">
        <v>71</v>
      </c>
      <c r="G90" s="61">
        <v>0</v>
      </c>
      <c r="H90" s="61">
        <v>71</v>
      </c>
      <c r="I90" s="61">
        <v>1</v>
      </c>
      <c r="J90" s="34"/>
      <c r="K90" s="61">
        <v>0</v>
      </c>
      <c r="L90" s="61">
        <v>0</v>
      </c>
      <c r="M90" s="61">
        <v>0</v>
      </c>
      <c r="N90" s="61"/>
      <c r="O90" s="61">
        <v>0</v>
      </c>
    </row>
    <row r="91" spans="2:15" x14ac:dyDescent="0.3">
      <c r="B91" s="3" t="s">
        <v>495</v>
      </c>
      <c r="C91" s="3" t="s">
        <v>20</v>
      </c>
      <c r="D91" s="3" t="s">
        <v>103</v>
      </c>
      <c r="E91" s="3"/>
      <c r="F91" s="125">
        <v>8057.1</v>
      </c>
      <c r="G91" s="125">
        <v>5577.1</v>
      </c>
      <c r="H91" s="125">
        <v>2480</v>
      </c>
      <c r="I91" s="125">
        <v>284</v>
      </c>
      <c r="J91" s="9"/>
      <c r="K91" s="125">
        <v>1</v>
      </c>
      <c r="L91" s="125">
        <v>0</v>
      </c>
      <c r="M91" s="125">
        <v>7</v>
      </c>
      <c r="N91" s="125"/>
      <c r="O91" s="125">
        <v>17557.86</v>
      </c>
    </row>
    <row r="92" spans="2:15" x14ac:dyDescent="0.3">
      <c r="B92" s="2" t="s">
        <v>495</v>
      </c>
      <c r="C92" s="2" t="s">
        <v>20</v>
      </c>
      <c r="D92" s="2" t="s">
        <v>151</v>
      </c>
      <c r="E92" s="128">
        <v>21</v>
      </c>
      <c r="F92" s="25">
        <v>5573.1</v>
      </c>
      <c r="G92" s="25">
        <v>3386.1</v>
      </c>
      <c r="H92" s="25">
        <v>2187</v>
      </c>
      <c r="I92" s="25">
        <v>126</v>
      </c>
      <c r="J92" s="34"/>
      <c r="K92" s="25">
        <v>1</v>
      </c>
      <c r="L92" s="25">
        <v>0</v>
      </c>
      <c r="M92" s="25">
        <v>7</v>
      </c>
      <c r="N92" s="25"/>
      <c r="O92" s="25">
        <v>326</v>
      </c>
    </row>
    <row r="93" spans="2:15" x14ac:dyDescent="0.3">
      <c r="B93" s="2" t="s">
        <v>495</v>
      </c>
      <c r="C93" s="2" t="s">
        <v>20</v>
      </c>
      <c r="D93" s="2" t="s">
        <v>152</v>
      </c>
      <c r="E93" s="128">
        <v>14</v>
      </c>
      <c r="F93" s="25">
        <v>1373</v>
      </c>
      <c r="G93" s="25">
        <v>1355</v>
      </c>
      <c r="H93" s="25">
        <v>18</v>
      </c>
      <c r="I93" s="25">
        <v>153</v>
      </c>
      <c r="J93" s="34"/>
      <c r="K93" s="25">
        <v>0</v>
      </c>
      <c r="L93" s="25">
        <v>0</v>
      </c>
      <c r="M93" s="25">
        <v>0</v>
      </c>
      <c r="N93" s="25"/>
      <c r="O93" s="25">
        <v>633</v>
      </c>
    </row>
    <row r="94" spans="2:15" x14ac:dyDescent="0.3">
      <c r="B94" s="2" t="s">
        <v>495</v>
      </c>
      <c r="C94" s="2" t="s">
        <v>20</v>
      </c>
      <c r="D94" s="2" t="s">
        <v>153</v>
      </c>
      <c r="E94" s="128">
        <v>230</v>
      </c>
      <c r="F94" s="25">
        <v>375</v>
      </c>
      <c r="G94" s="25">
        <v>100</v>
      </c>
      <c r="H94" s="25">
        <v>275</v>
      </c>
      <c r="I94" s="25">
        <v>4</v>
      </c>
      <c r="J94" s="34"/>
      <c r="K94" s="25">
        <v>0</v>
      </c>
      <c r="L94" s="25">
        <v>0</v>
      </c>
      <c r="M94" s="25">
        <v>0</v>
      </c>
      <c r="N94" s="25"/>
      <c r="O94" s="25">
        <v>16598.86</v>
      </c>
    </row>
    <row r="95" spans="2:15" x14ac:dyDescent="0.3">
      <c r="B95" s="2" t="s">
        <v>495</v>
      </c>
      <c r="C95" s="2" t="s">
        <v>20</v>
      </c>
      <c r="D95" s="2" t="s">
        <v>944</v>
      </c>
      <c r="E95" s="128">
        <v>1004</v>
      </c>
      <c r="F95" s="25">
        <v>733</v>
      </c>
      <c r="G95" s="25">
        <v>733</v>
      </c>
      <c r="H95" s="25">
        <v>0</v>
      </c>
      <c r="I95" s="25">
        <v>0</v>
      </c>
      <c r="J95" s="34"/>
      <c r="K95" s="25">
        <v>0</v>
      </c>
      <c r="L95" s="25">
        <v>0</v>
      </c>
      <c r="M95" s="25">
        <v>0</v>
      </c>
      <c r="N95" s="25"/>
      <c r="O95" s="25">
        <v>0</v>
      </c>
    </row>
    <row r="96" spans="2:15" x14ac:dyDescent="0.3">
      <c r="B96" s="2" t="s">
        <v>495</v>
      </c>
      <c r="C96" s="2" t="s">
        <v>20</v>
      </c>
      <c r="D96" s="2" t="s">
        <v>154</v>
      </c>
      <c r="E96" s="128">
        <v>209</v>
      </c>
      <c r="F96" s="25">
        <v>3</v>
      </c>
      <c r="G96" s="61">
        <v>3</v>
      </c>
      <c r="H96" s="61">
        <v>0</v>
      </c>
      <c r="I96" s="61">
        <v>1</v>
      </c>
      <c r="J96" s="34"/>
      <c r="K96" s="61">
        <v>0</v>
      </c>
      <c r="L96" s="61">
        <v>0</v>
      </c>
      <c r="M96" s="61">
        <v>0</v>
      </c>
      <c r="N96" s="61"/>
      <c r="O96" s="61">
        <v>0</v>
      </c>
    </row>
    <row r="97" spans="2:15" x14ac:dyDescent="0.3">
      <c r="B97" s="3" t="s">
        <v>496</v>
      </c>
      <c r="C97" s="3" t="s">
        <v>21</v>
      </c>
      <c r="D97" s="3" t="s">
        <v>103</v>
      </c>
      <c r="E97" s="3"/>
      <c r="F97" s="125">
        <v>3311</v>
      </c>
      <c r="G97" s="125">
        <v>1794</v>
      </c>
      <c r="H97" s="125">
        <v>1517</v>
      </c>
      <c r="I97" s="125">
        <v>176</v>
      </c>
      <c r="J97" s="9"/>
      <c r="K97" s="125">
        <v>371</v>
      </c>
      <c r="L97" s="125">
        <v>19</v>
      </c>
      <c r="M97" s="125">
        <v>9</v>
      </c>
      <c r="N97" s="125"/>
      <c r="O97" s="125">
        <v>23431</v>
      </c>
    </row>
    <row r="98" spans="2:15" x14ac:dyDescent="0.3">
      <c r="B98" s="2" t="s">
        <v>496</v>
      </c>
      <c r="C98" s="2" t="s">
        <v>21</v>
      </c>
      <c r="D98" s="2" t="s">
        <v>155</v>
      </c>
      <c r="E98" s="128">
        <v>6</v>
      </c>
      <c r="F98" s="25">
        <v>1480</v>
      </c>
      <c r="G98" s="25">
        <v>1393</v>
      </c>
      <c r="H98" s="25">
        <v>87</v>
      </c>
      <c r="I98" s="25">
        <v>168</v>
      </c>
      <c r="J98" s="34"/>
      <c r="K98" s="25">
        <v>0</v>
      </c>
      <c r="L98" s="25">
        <v>19</v>
      </c>
      <c r="M98" s="25">
        <v>9</v>
      </c>
      <c r="N98" s="25"/>
      <c r="O98" s="25">
        <v>480</v>
      </c>
    </row>
    <row r="99" spans="2:15" x14ac:dyDescent="0.3">
      <c r="B99" s="2" t="s">
        <v>496</v>
      </c>
      <c r="C99" s="2" t="s">
        <v>21</v>
      </c>
      <c r="D99" s="2" t="s">
        <v>156</v>
      </c>
      <c r="E99" s="128">
        <v>117</v>
      </c>
      <c r="F99" s="25">
        <v>1752</v>
      </c>
      <c r="G99" s="25">
        <v>322</v>
      </c>
      <c r="H99" s="25">
        <v>1430</v>
      </c>
      <c r="I99" s="25">
        <v>8</v>
      </c>
      <c r="J99" s="34"/>
      <c r="K99" s="25">
        <v>371</v>
      </c>
      <c r="L99" s="25">
        <v>0</v>
      </c>
      <c r="M99" s="25">
        <v>0</v>
      </c>
      <c r="N99" s="25"/>
      <c r="O99" s="25">
        <v>22951</v>
      </c>
    </row>
    <row r="100" spans="2:15" x14ac:dyDescent="0.3">
      <c r="B100" s="2" t="s">
        <v>496</v>
      </c>
      <c r="C100" s="2" t="s">
        <v>21</v>
      </c>
      <c r="D100" s="2" t="s">
        <v>945</v>
      </c>
      <c r="E100" s="128">
        <v>936</v>
      </c>
      <c r="F100" s="25">
        <v>79</v>
      </c>
      <c r="G100" s="61">
        <v>79</v>
      </c>
      <c r="H100" s="61">
        <v>0</v>
      </c>
      <c r="I100" s="61">
        <v>0</v>
      </c>
      <c r="J100" s="34"/>
      <c r="K100" s="61">
        <v>0</v>
      </c>
      <c r="L100" s="61">
        <v>0</v>
      </c>
      <c r="M100" s="61">
        <v>0</v>
      </c>
      <c r="N100" s="61"/>
      <c r="O100" s="61">
        <v>0</v>
      </c>
    </row>
    <row r="101" spans="2:15" x14ac:dyDescent="0.3">
      <c r="B101" s="3" t="s">
        <v>497</v>
      </c>
      <c r="C101" s="3" t="s">
        <v>22</v>
      </c>
      <c r="D101" s="3" t="s">
        <v>103</v>
      </c>
      <c r="E101" s="3"/>
      <c r="F101" s="125">
        <v>14785</v>
      </c>
      <c r="G101" s="125">
        <v>2457</v>
      </c>
      <c r="H101" s="125">
        <v>12328</v>
      </c>
      <c r="I101" s="125">
        <v>247</v>
      </c>
      <c r="J101" s="9"/>
      <c r="K101" s="125">
        <v>100</v>
      </c>
      <c r="L101" s="125">
        <v>2511</v>
      </c>
      <c r="M101" s="125">
        <v>1842</v>
      </c>
      <c r="N101" s="125"/>
      <c r="O101" s="125">
        <v>12008</v>
      </c>
    </row>
    <row r="102" spans="2:15" x14ac:dyDescent="0.3">
      <c r="B102" s="2" t="s">
        <v>497</v>
      </c>
      <c r="C102" s="2" t="s">
        <v>22</v>
      </c>
      <c r="D102" s="2" t="s">
        <v>157</v>
      </c>
      <c r="E102" s="128">
        <v>255</v>
      </c>
      <c r="F102" s="25">
        <v>1407</v>
      </c>
      <c r="G102" s="25">
        <v>80</v>
      </c>
      <c r="H102" s="25">
        <v>1327</v>
      </c>
      <c r="I102" s="25">
        <v>1</v>
      </c>
      <c r="J102" s="34"/>
      <c r="K102" s="25">
        <v>0</v>
      </c>
      <c r="L102" s="25">
        <v>1407</v>
      </c>
      <c r="M102" s="25">
        <v>0</v>
      </c>
      <c r="N102" s="25"/>
      <c r="O102" s="25">
        <v>1294</v>
      </c>
    </row>
    <row r="103" spans="2:15" x14ac:dyDescent="0.3">
      <c r="B103" s="2" t="s">
        <v>497</v>
      </c>
      <c r="C103" s="2" t="s">
        <v>22</v>
      </c>
      <c r="D103" s="2" t="s">
        <v>158</v>
      </c>
      <c r="E103" s="128">
        <v>78</v>
      </c>
      <c r="F103" s="25">
        <v>12833</v>
      </c>
      <c r="G103" s="25">
        <v>2247</v>
      </c>
      <c r="H103" s="25">
        <v>10586</v>
      </c>
      <c r="I103" s="25">
        <v>245</v>
      </c>
      <c r="J103" s="34"/>
      <c r="K103" s="25">
        <v>98</v>
      </c>
      <c r="L103" s="25">
        <v>1104</v>
      </c>
      <c r="M103" s="25">
        <v>1574</v>
      </c>
      <c r="N103" s="25"/>
      <c r="O103" s="25">
        <v>3379</v>
      </c>
    </row>
    <row r="104" spans="2:15" x14ac:dyDescent="0.3">
      <c r="B104" s="2" t="s">
        <v>497</v>
      </c>
      <c r="C104" s="2" t="s">
        <v>22</v>
      </c>
      <c r="D104" s="2" t="s">
        <v>159</v>
      </c>
      <c r="E104" s="128">
        <v>289</v>
      </c>
      <c r="F104" s="25">
        <v>545</v>
      </c>
      <c r="G104" s="61">
        <v>130</v>
      </c>
      <c r="H104" s="61">
        <v>415</v>
      </c>
      <c r="I104" s="61">
        <v>1</v>
      </c>
      <c r="J104" s="34"/>
      <c r="K104" s="61">
        <v>2</v>
      </c>
      <c r="L104" s="61">
        <v>0</v>
      </c>
      <c r="M104" s="61">
        <v>268</v>
      </c>
      <c r="N104" s="61"/>
      <c r="O104" s="61">
        <v>7335</v>
      </c>
    </row>
    <row r="105" spans="2:15" x14ac:dyDescent="0.3">
      <c r="B105" s="3" t="s">
        <v>498</v>
      </c>
      <c r="C105" s="3" t="s">
        <v>23</v>
      </c>
      <c r="D105" s="3" t="s">
        <v>103</v>
      </c>
      <c r="E105" s="3"/>
      <c r="F105" s="125">
        <v>14513.11</v>
      </c>
      <c r="G105" s="125">
        <v>8562</v>
      </c>
      <c r="H105" s="125">
        <v>5951.1100000000006</v>
      </c>
      <c r="I105" s="125">
        <v>402</v>
      </c>
      <c r="J105" s="9"/>
      <c r="K105" s="125">
        <v>1074</v>
      </c>
      <c r="L105" s="125">
        <v>1115</v>
      </c>
      <c r="M105" s="125">
        <v>5000</v>
      </c>
      <c r="N105" s="125"/>
      <c r="O105" s="125">
        <v>27973</v>
      </c>
    </row>
    <row r="106" spans="2:15" x14ac:dyDescent="0.3">
      <c r="B106" s="2" t="s">
        <v>498</v>
      </c>
      <c r="C106" s="2" t="s">
        <v>23</v>
      </c>
      <c r="D106" s="2" t="s">
        <v>160</v>
      </c>
      <c r="E106" s="128">
        <v>262</v>
      </c>
      <c r="F106" s="25">
        <v>4400</v>
      </c>
      <c r="G106" s="25">
        <v>700</v>
      </c>
      <c r="H106" s="25">
        <v>3700</v>
      </c>
      <c r="I106" s="25">
        <v>6</v>
      </c>
      <c r="J106" s="34"/>
      <c r="K106" s="25">
        <v>240</v>
      </c>
      <c r="L106" s="25">
        <v>0</v>
      </c>
      <c r="M106" s="25">
        <v>5000</v>
      </c>
      <c r="N106" s="25"/>
      <c r="O106" s="25">
        <v>23500</v>
      </c>
    </row>
    <row r="107" spans="2:15" x14ac:dyDescent="0.3">
      <c r="B107" s="2" t="s">
        <v>498</v>
      </c>
      <c r="C107" s="2" t="s">
        <v>23</v>
      </c>
      <c r="D107" s="2" t="s">
        <v>161</v>
      </c>
      <c r="E107" s="128">
        <v>70</v>
      </c>
      <c r="F107" s="25">
        <v>10113.11</v>
      </c>
      <c r="G107" s="61">
        <v>7862</v>
      </c>
      <c r="H107" s="61">
        <v>2251.11</v>
      </c>
      <c r="I107" s="61">
        <v>396</v>
      </c>
      <c r="J107" s="34"/>
      <c r="K107" s="61">
        <v>834</v>
      </c>
      <c r="L107" s="61">
        <v>1115</v>
      </c>
      <c r="M107" s="61">
        <v>0</v>
      </c>
      <c r="N107" s="61"/>
      <c r="O107" s="61">
        <v>4473</v>
      </c>
    </row>
    <row r="108" spans="2:15" x14ac:dyDescent="0.3">
      <c r="B108" s="3" t="s">
        <v>499</v>
      </c>
      <c r="C108" s="3" t="s">
        <v>24</v>
      </c>
      <c r="D108" s="3" t="s">
        <v>103</v>
      </c>
      <c r="E108" s="3"/>
      <c r="F108" s="125">
        <v>7077</v>
      </c>
      <c r="G108" s="125">
        <v>2134</v>
      </c>
      <c r="H108" s="125">
        <v>4943</v>
      </c>
      <c r="I108" s="125">
        <v>200</v>
      </c>
      <c r="J108" s="9"/>
      <c r="K108" s="125">
        <v>250</v>
      </c>
      <c r="L108" s="125">
        <v>0</v>
      </c>
      <c r="M108" s="125">
        <v>0</v>
      </c>
      <c r="N108" s="125"/>
      <c r="O108" s="125">
        <v>0</v>
      </c>
    </row>
    <row r="109" spans="2:15" x14ac:dyDescent="0.3">
      <c r="B109" s="2" t="s">
        <v>499</v>
      </c>
      <c r="C109" s="2" t="s">
        <v>24</v>
      </c>
      <c r="D109" s="2" t="s">
        <v>162</v>
      </c>
      <c r="E109" s="128">
        <v>342</v>
      </c>
      <c r="F109" s="25">
        <v>2094</v>
      </c>
      <c r="G109" s="25">
        <v>1874</v>
      </c>
      <c r="H109" s="25">
        <v>220</v>
      </c>
      <c r="I109" s="25">
        <v>194</v>
      </c>
      <c r="J109" s="34"/>
      <c r="K109" s="25">
        <v>0</v>
      </c>
      <c r="L109" s="25">
        <v>0</v>
      </c>
      <c r="M109" s="25">
        <v>0</v>
      </c>
      <c r="N109" s="25"/>
      <c r="O109" s="25">
        <v>0</v>
      </c>
    </row>
    <row r="110" spans="2:15" x14ac:dyDescent="0.3">
      <c r="B110" s="2" t="s">
        <v>499</v>
      </c>
      <c r="C110" s="2" t="s">
        <v>24</v>
      </c>
      <c r="D110" s="2" t="s">
        <v>163</v>
      </c>
      <c r="E110" s="128">
        <v>359</v>
      </c>
      <c r="F110" s="25">
        <v>300</v>
      </c>
      <c r="G110" s="25">
        <v>150</v>
      </c>
      <c r="H110" s="25">
        <v>150</v>
      </c>
      <c r="I110" s="25">
        <v>5</v>
      </c>
      <c r="J110" s="34"/>
      <c r="K110" s="25">
        <v>0</v>
      </c>
      <c r="L110" s="25">
        <v>0</v>
      </c>
      <c r="M110" s="25">
        <v>0</v>
      </c>
      <c r="N110" s="25"/>
      <c r="O110" s="25">
        <v>0</v>
      </c>
    </row>
    <row r="111" spans="2:15" x14ac:dyDescent="0.3">
      <c r="B111" s="2" t="s">
        <v>499</v>
      </c>
      <c r="C111" s="2" t="s">
        <v>24</v>
      </c>
      <c r="D111" s="2" t="s">
        <v>164</v>
      </c>
      <c r="E111" s="128">
        <v>479</v>
      </c>
      <c r="F111" s="25">
        <v>4683</v>
      </c>
      <c r="G111" s="61">
        <v>110</v>
      </c>
      <c r="H111" s="61">
        <v>4573</v>
      </c>
      <c r="I111" s="61">
        <v>1</v>
      </c>
      <c r="J111" s="34"/>
      <c r="K111" s="61">
        <v>250</v>
      </c>
      <c r="L111" s="61">
        <v>0</v>
      </c>
      <c r="M111" s="61">
        <v>0</v>
      </c>
      <c r="N111" s="61"/>
      <c r="O111" s="61">
        <v>0</v>
      </c>
    </row>
    <row r="112" spans="2:15" x14ac:dyDescent="0.3">
      <c r="B112" s="3" t="s">
        <v>500</v>
      </c>
      <c r="C112" s="3" t="s">
        <v>25</v>
      </c>
      <c r="D112" s="3" t="s">
        <v>103</v>
      </c>
      <c r="E112" s="3"/>
      <c r="F112" s="125">
        <v>20835</v>
      </c>
      <c r="G112" s="125">
        <v>10204</v>
      </c>
      <c r="H112" s="125">
        <v>10631</v>
      </c>
      <c r="I112" s="125">
        <v>410</v>
      </c>
      <c r="J112" s="9"/>
      <c r="K112" s="125">
        <v>1154</v>
      </c>
      <c r="L112" s="125">
        <v>32.49</v>
      </c>
      <c r="M112" s="125">
        <v>0</v>
      </c>
      <c r="N112" s="125"/>
      <c r="O112" s="125">
        <v>936</v>
      </c>
    </row>
    <row r="113" spans="2:15" x14ac:dyDescent="0.3">
      <c r="B113" s="2" t="s">
        <v>500</v>
      </c>
      <c r="C113" s="2" t="s">
        <v>25</v>
      </c>
      <c r="D113" s="2" t="s">
        <v>165</v>
      </c>
      <c r="E113" s="128">
        <v>24</v>
      </c>
      <c r="F113" s="25">
        <v>20835</v>
      </c>
      <c r="G113" s="61">
        <v>10204</v>
      </c>
      <c r="H113" s="61">
        <v>10631</v>
      </c>
      <c r="I113" s="61">
        <v>410</v>
      </c>
      <c r="J113" s="34"/>
      <c r="K113" s="61">
        <v>1154</v>
      </c>
      <c r="L113" s="61">
        <v>32.49</v>
      </c>
      <c r="M113" s="61">
        <v>0</v>
      </c>
      <c r="N113" s="61"/>
      <c r="O113" s="61">
        <v>936</v>
      </c>
    </row>
    <row r="114" spans="2:15" x14ac:dyDescent="0.3">
      <c r="B114" s="3" t="s">
        <v>501</v>
      </c>
      <c r="C114" s="3" t="s">
        <v>26</v>
      </c>
      <c r="D114" s="3" t="s">
        <v>103</v>
      </c>
      <c r="E114" s="3"/>
      <c r="F114" s="125">
        <v>7028</v>
      </c>
      <c r="G114" s="125">
        <v>4348</v>
      </c>
      <c r="H114" s="125">
        <v>2680</v>
      </c>
      <c r="I114" s="125">
        <v>318</v>
      </c>
      <c r="J114" s="9"/>
      <c r="K114" s="125">
        <v>0</v>
      </c>
      <c r="L114" s="125">
        <v>0</v>
      </c>
      <c r="M114" s="125">
        <v>0</v>
      </c>
      <c r="N114" s="125"/>
      <c r="O114" s="125">
        <v>14689</v>
      </c>
    </row>
    <row r="115" spans="2:15" x14ac:dyDescent="0.3">
      <c r="B115" s="2" t="s">
        <v>501</v>
      </c>
      <c r="C115" s="2" t="s">
        <v>26</v>
      </c>
      <c r="D115" s="2" t="s">
        <v>166</v>
      </c>
      <c r="E115" s="128">
        <v>18</v>
      </c>
      <c r="F115" s="25">
        <v>7028</v>
      </c>
      <c r="G115" s="61">
        <v>4348</v>
      </c>
      <c r="H115" s="61">
        <v>2680</v>
      </c>
      <c r="I115" s="61">
        <v>318</v>
      </c>
      <c r="J115" s="34"/>
      <c r="K115" s="61">
        <v>0</v>
      </c>
      <c r="L115" s="61">
        <v>0</v>
      </c>
      <c r="M115" s="61">
        <v>0</v>
      </c>
      <c r="N115" s="61"/>
      <c r="O115" s="61">
        <v>14689</v>
      </c>
    </row>
    <row r="116" spans="2:15" x14ac:dyDescent="0.3">
      <c r="B116" s="3" t="s">
        <v>502</v>
      </c>
      <c r="C116" s="3" t="s">
        <v>27</v>
      </c>
      <c r="D116" s="3" t="s">
        <v>103</v>
      </c>
      <c r="E116" s="3"/>
      <c r="F116" s="125">
        <v>7125</v>
      </c>
      <c r="G116" s="125">
        <v>3141</v>
      </c>
      <c r="H116" s="125">
        <v>3984</v>
      </c>
      <c r="I116" s="125">
        <v>89</v>
      </c>
      <c r="J116" s="9"/>
      <c r="K116" s="125">
        <v>302</v>
      </c>
      <c r="L116" s="125">
        <v>80</v>
      </c>
      <c r="M116" s="125">
        <v>0</v>
      </c>
      <c r="N116" s="125"/>
      <c r="O116" s="125">
        <v>15369.6</v>
      </c>
    </row>
    <row r="117" spans="2:15" x14ac:dyDescent="0.3">
      <c r="B117" s="2" t="s">
        <v>502</v>
      </c>
      <c r="C117" s="2" t="s">
        <v>27</v>
      </c>
      <c r="D117" s="2" t="s">
        <v>167</v>
      </c>
      <c r="E117" s="128">
        <v>802</v>
      </c>
      <c r="F117" s="25">
        <v>185</v>
      </c>
      <c r="G117" s="25">
        <v>0</v>
      </c>
      <c r="H117" s="25">
        <v>185</v>
      </c>
      <c r="I117" s="25">
        <v>3</v>
      </c>
      <c r="J117" s="34"/>
      <c r="K117" s="25">
        <v>0</v>
      </c>
      <c r="L117" s="25">
        <v>0</v>
      </c>
      <c r="M117" s="25">
        <v>0</v>
      </c>
      <c r="N117" s="25"/>
      <c r="O117" s="25">
        <v>0</v>
      </c>
    </row>
    <row r="118" spans="2:15" x14ac:dyDescent="0.3">
      <c r="B118" s="2" t="s">
        <v>502</v>
      </c>
      <c r="C118" s="2" t="s">
        <v>27</v>
      </c>
      <c r="D118" s="2" t="s">
        <v>168</v>
      </c>
      <c r="E118" s="128">
        <v>801</v>
      </c>
      <c r="F118" s="25">
        <v>5585</v>
      </c>
      <c r="G118" s="25">
        <v>2336</v>
      </c>
      <c r="H118" s="25">
        <v>3249</v>
      </c>
      <c r="I118" s="25">
        <v>77</v>
      </c>
      <c r="J118" s="34"/>
      <c r="K118" s="25">
        <v>302</v>
      </c>
      <c r="L118" s="25">
        <v>80</v>
      </c>
      <c r="M118" s="25">
        <v>0</v>
      </c>
      <c r="N118" s="25"/>
      <c r="O118" s="25">
        <v>34.6</v>
      </c>
    </row>
    <row r="119" spans="2:15" x14ac:dyDescent="0.3">
      <c r="B119" s="2" t="s">
        <v>502</v>
      </c>
      <c r="C119" s="2" t="s">
        <v>27</v>
      </c>
      <c r="D119" s="2" t="s">
        <v>169</v>
      </c>
      <c r="E119" s="128">
        <v>829</v>
      </c>
      <c r="F119" s="25">
        <v>1355</v>
      </c>
      <c r="G119" s="61">
        <v>805</v>
      </c>
      <c r="H119" s="61">
        <v>550</v>
      </c>
      <c r="I119" s="61">
        <v>9</v>
      </c>
      <c r="J119" s="34"/>
      <c r="K119" s="61">
        <v>0</v>
      </c>
      <c r="L119" s="61">
        <v>0</v>
      </c>
      <c r="M119" s="61">
        <v>0</v>
      </c>
      <c r="N119" s="61"/>
      <c r="O119" s="61">
        <v>15335</v>
      </c>
    </row>
    <row r="120" spans="2:15" x14ac:dyDescent="0.3">
      <c r="B120" s="3" t="s">
        <v>503</v>
      </c>
      <c r="C120" s="3" t="s">
        <v>28</v>
      </c>
      <c r="D120" s="3" t="s">
        <v>103</v>
      </c>
      <c r="E120" s="3"/>
      <c r="F120" s="125">
        <v>5134</v>
      </c>
      <c r="G120" s="125">
        <v>4000</v>
      </c>
      <c r="H120" s="125">
        <v>1134</v>
      </c>
      <c r="I120" s="125">
        <v>304</v>
      </c>
      <c r="J120" s="9"/>
      <c r="K120" s="125">
        <v>2</v>
      </c>
      <c r="L120" s="125">
        <v>673</v>
      </c>
      <c r="M120" s="125">
        <v>0</v>
      </c>
      <c r="N120" s="125"/>
      <c r="O120" s="125">
        <v>121</v>
      </c>
    </row>
    <row r="121" spans="2:15" x14ac:dyDescent="0.3">
      <c r="B121" s="2" t="s">
        <v>503</v>
      </c>
      <c r="C121" s="2" t="s">
        <v>28</v>
      </c>
      <c r="D121" s="2" t="s">
        <v>946</v>
      </c>
      <c r="E121" s="128">
        <v>11</v>
      </c>
      <c r="F121" s="25">
        <v>5020</v>
      </c>
      <c r="G121" s="25">
        <v>4000</v>
      </c>
      <c r="H121" s="25">
        <v>1020</v>
      </c>
      <c r="I121" s="25">
        <v>302</v>
      </c>
      <c r="J121" s="34"/>
      <c r="K121" s="25">
        <v>2</v>
      </c>
      <c r="L121" s="25">
        <v>673</v>
      </c>
      <c r="M121" s="25">
        <v>0</v>
      </c>
      <c r="N121" s="25"/>
      <c r="O121" s="25">
        <v>121</v>
      </c>
    </row>
    <row r="122" spans="2:15" x14ac:dyDescent="0.3">
      <c r="B122" s="2" t="s">
        <v>503</v>
      </c>
      <c r="C122" s="2" t="s">
        <v>28</v>
      </c>
      <c r="D122" s="2" t="s">
        <v>171</v>
      </c>
      <c r="E122" s="128">
        <v>401</v>
      </c>
      <c r="F122" s="25">
        <v>114</v>
      </c>
      <c r="G122" s="61">
        <v>0</v>
      </c>
      <c r="H122" s="61">
        <v>114</v>
      </c>
      <c r="I122" s="61">
        <v>2</v>
      </c>
      <c r="J122" s="34"/>
      <c r="K122" s="61">
        <v>0</v>
      </c>
      <c r="L122" s="61">
        <v>0</v>
      </c>
      <c r="M122" s="61">
        <v>0</v>
      </c>
      <c r="N122" s="61"/>
      <c r="O122" s="61">
        <v>0</v>
      </c>
    </row>
    <row r="123" spans="2:15" x14ac:dyDescent="0.3">
      <c r="B123" s="3" t="s">
        <v>504</v>
      </c>
      <c r="C123" s="3" t="s">
        <v>29</v>
      </c>
      <c r="D123" s="3" t="s">
        <v>103</v>
      </c>
      <c r="E123" s="3"/>
      <c r="F123" s="125">
        <v>2755</v>
      </c>
      <c r="G123" s="125">
        <v>269</v>
      </c>
      <c r="H123" s="125">
        <v>2486</v>
      </c>
      <c r="I123" s="125">
        <v>70</v>
      </c>
      <c r="J123" s="9"/>
      <c r="K123" s="125">
        <v>3</v>
      </c>
      <c r="L123" s="125">
        <v>0</v>
      </c>
      <c r="M123" s="125">
        <v>0</v>
      </c>
      <c r="N123" s="125"/>
      <c r="O123" s="125">
        <v>165</v>
      </c>
    </row>
    <row r="124" spans="2:15" x14ac:dyDescent="0.3">
      <c r="B124" s="2" t="s">
        <v>504</v>
      </c>
      <c r="C124" s="2" t="s">
        <v>29</v>
      </c>
      <c r="D124" s="2" t="s">
        <v>947</v>
      </c>
      <c r="E124" s="128">
        <v>1000</v>
      </c>
      <c r="F124" s="25">
        <v>496</v>
      </c>
      <c r="G124" s="25">
        <v>0</v>
      </c>
      <c r="H124" s="25">
        <v>496</v>
      </c>
      <c r="I124" s="25">
        <v>1</v>
      </c>
      <c r="J124" s="34"/>
      <c r="K124" s="25">
        <v>0</v>
      </c>
      <c r="L124" s="25">
        <v>0</v>
      </c>
      <c r="M124" s="25">
        <v>0</v>
      </c>
      <c r="N124" s="25"/>
      <c r="O124" s="25">
        <v>0</v>
      </c>
    </row>
    <row r="125" spans="2:15" x14ac:dyDescent="0.3">
      <c r="B125" s="2" t="s">
        <v>504</v>
      </c>
      <c r="C125" s="2" t="s">
        <v>29</v>
      </c>
      <c r="D125" s="2" t="s">
        <v>172</v>
      </c>
      <c r="E125" s="128">
        <v>391</v>
      </c>
      <c r="F125" s="25">
        <v>1964</v>
      </c>
      <c r="G125" s="25">
        <v>269</v>
      </c>
      <c r="H125" s="25">
        <v>1695</v>
      </c>
      <c r="I125" s="25">
        <v>68</v>
      </c>
      <c r="J125" s="34"/>
      <c r="K125" s="25">
        <v>3</v>
      </c>
      <c r="L125" s="25">
        <v>0</v>
      </c>
      <c r="M125" s="25">
        <v>0</v>
      </c>
      <c r="N125" s="25"/>
      <c r="O125" s="25">
        <v>165</v>
      </c>
    </row>
    <row r="126" spans="2:15" x14ac:dyDescent="0.3">
      <c r="B126" s="2" t="s">
        <v>504</v>
      </c>
      <c r="C126" s="2" t="s">
        <v>29</v>
      </c>
      <c r="D126" s="2" t="s">
        <v>173</v>
      </c>
      <c r="E126" s="128">
        <v>397</v>
      </c>
      <c r="F126" s="25">
        <v>295</v>
      </c>
      <c r="G126" s="61">
        <v>0</v>
      </c>
      <c r="H126" s="61">
        <v>295</v>
      </c>
      <c r="I126" s="61">
        <v>1</v>
      </c>
      <c r="J126" s="34"/>
      <c r="K126" s="61">
        <v>0</v>
      </c>
      <c r="L126" s="61">
        <v>0</v>
      </c>
      <c r="M126" s="61">
        <v>0</v>
      </c>
      <c r="N126" s="61"/>
      <c r="O126" s="61">
        <v>0</v>
      </c>
    </row>
    <row r="127" spans="2:15" x14ac:dyDescent="0.3">
      <c r="B127" s="3" t="s">
        <v>505</v>
      </c>
      <c r="C127" s="3" t="s">
        <v>30</v>
      </c>
      <c r="D127" s="3" t="s">
        <v>103</v>
      </c>
      <c r="E127" s="3"/>
      <c r="F127" s="125">
        <v>30011.89</v>
      </c>
      <c r="G127" s="125">
        <v>2815.9</v>
      </c>
      <c r="H127" s="125">
        <v>27195.99</v>
      </c>
      <c r="I127" s="125">
        <v>325</v>
      </c>
      <c r="J127" s="9"/>
      <c r="K127" s="125">
        <v>105</v>
      </c>
      <c r="L127" s="125">
        <v>0</v>
      </c>
      <c r="M127" s="125">
        <v>0</v>
      </c>
      <c r="N127" s="125"/>
      <c r="O127" s="125">
        <v>-1</v>
      </c>
    </row>
    <row r="128" spans="2:15" x14ac:dyDescent="0.3">
      <c r="B128" s="2" t="s">
        <v>505</v>
      </c>
      <c r="C128" s="2" t="s">
        <v>30</v>
      </c>
      <c r="D128" s="2" t="s">
        <v>174</v>
      </c>
      <c r="E128" s="128">
        <v>263</v>
      </c>
      <c r="F128" s="25">
        <v>55</v>
      </c>
      <c r="G128" s="25">
        <v>55</v>
      </c>
      <c r="H128" s="25">
        <v>0</v>
      </c>
      <c r="I128" s="25">
        <v>1</v>
      </c>
      <c r="J128" s="34"/>
      <c r="K128" s="25">
        <v>53</v>
      </c>
      <c r="L128" s="25">
        <v>0</v>
      </c>
      <c r="M128" s="25">
        <v>0</v>
      </c>
      <c r="N128" s="25"/>
      <c r="O128" s="25">
        <v>0</v>
      </c>
    </row>
    <row r="129" spans="2:15" x14ac:dyDescent="0.3">
      <c r="B129" s="2" t="s">
        <v>505</v>
      </c>
      <c r="C129" s="2" t="s">
        <v>30</v>
      </c>
      <c r="D129" s="2" t="s">
        <v>175</v>
      </c>
      <c r="E129" s="128">
        <v>291</v>
      </c>
      <c r="F129" s="25">
        <v>439</v>
      </c>
      <c r="G129" s="25">
        <v>439</v>
      </c>
      <c r="H129" s="25">
        <v>0</v>
      </c>
      <c r="I129" s="25">
        <v>2</v>
      </c>
      <c r="J129" s="34"/>
      <c r="K129" s="25">
        <v>52</v>
      </c>
      <c r="L129" s="25">
        <v>0</v>
      </c>
      <c r="M129" s="25">
        <v>0</v>
      </c>
      <c r="N129" s="25"/>
      <c r="O129" s="25">
        <v>0</v>
      </c>
    </row>
    <row r="130" spans="2:15" x14ac:dyDescent="0.3">
      <c r="B130" s="2" t="s">
        <v>505</v>
      </c>
      <c r="C130" s="2" t="s">
        <v>30</v>
      </c>
      <c r="D130" s="2" t="s">
        <v>176</v>
      </c>
      <c r="E130" s="128">
        <v>89</v>
      </c>
      <c r="F130" s="25">
        <v>3766.8900000000003</v>
      </c>
      <c r="G130" s="25">
        <v>2194.9</v>
      </c>
      <c r="H130" s="25">
        <v>1571.99</v>
      </c>
      <c r="I130" s="25">
        <v>320</v>
      </c>
      <c r="J130" s="34"/>
      <c r="K130" s="25">
        <v>0</v>
      </c>
      <c r="L130" s="25">
        <v>0</v>
      </c>
      <c r="M130" s="25">
        <v>0</v>
      </c>
      <c r="N130" s="25"/>
      <c r="O130" s="25">
        <v>-1</v>
      </c>
    </row>
    <row r="131" spans="2:15" x14ac:dyDescent="0.3">
      <c r="B131" s="2" t="s">
        <v>505</v>
      </c>
      <c r="C131" s="2" t="s">
        <v>30</v>
      </c>
      <c r="D131" s="2" t="s">
        <v>177</v>
      </c>
      <c r="E131" s="128">
        <v>304</v>
      </c>
      <c r="F131" s="25">
        <v>25751</v>
      </c>
      <c r="G131" s="61">
        <v>127</v>
      </c>
      <c r="H131" s="61">
        <v>25624</v>
      </c>
      <c r="I131" s="61">
        <v>2</v>
      </c>
      <c r="J131" s="34"/>
      <c r="K131" s="61">
        <v>0</v>
      </c>
      <c r="L131" s="61">
        <v>0</v>
      </c>
      <c r="M131" s="61">
        <v>0</v>
      </c>
      <c r="N131" s="61"/>
      <c r="O131" s="61">
        <v>0</v>
      </c>
    </row>
    <row r="132" spans="2:15" x14ac:dyDescent="0.3">
      <c r="B132" s="3" t="s">
        <v>506</v>
      </c>
      <c r="C132" s="3" t="s">
        <v>31</v>
      </c>
      <c r="D132" s="3" t="s">
        <v>103</v>
      </c>
      <c r="E132" s="3"/>
      <c r="F132" s="125">
        <v>13156.34</v>
      </c>
      <c r="G132" s="125">
        <v>8241.3700000000008</v>
      </c>
      <c r="H132" s="125">
        <v>4914.9699999999993</v>
      </c>
      <c r="I132" s="125">
        <v>297</v>
      </c>
      <c r="J132" s="9"/>
      <c r="K132" s="125">
        <v>0</v>
      </c>
      <c r="L132" s="125">
        <v>0</v>
      </c>
      <c r="M132" s="125">
        <v>0</v>
      </c>
      <c r="N132" s="125"/>
      <c r="O132" s="125">
        <v>297.07</v>
      </c>
    </row>
    <row r="133" spans="2:15" x14ac:dyDescent="0.3">
      <c r="B133" s="2" t="s">
        <v>506</v>
      </c>
      <c r="C133" s="2" t="s">
        <v>31</v>
      </c>
      <c r="D133" s="2" t="s">
        <v>178</v>
      </c>
      <c r="E133" s="128">
        <v>94</v>
      </c>
      <c r="F133" s="25">
        <v>13156.34</v>
      </c>
      <c r="G133" s="61">
        <v>8241.3700000000008</v>
      </c>
      <c r="H133" s="61">
        <v>4914.9699999999993</v>
      </c>
      <c r="I133" s="61">
        <v>297</v>
      </c>
      <c r="J133" s="34"/>
      <c r="K133" s="61">
        <v>0</v>
      </c>
      <c r="L133" s="61">
        <v>0</v>
      </c>
      <c r="M133" s="61">
        <v>0</v>
      </c>
      <c r="N133" s="61"/>
      <c r="O133" s="61">
        <v>297.07</v>
      </c>
    </row>
    <row r="134" spans="2:15" x14ac:dyDescent="0.3">
      <c r="B134" s="3" t="s">
        <v>507</v>
      </c>
      <c r="C134" s="3" t="s">
        <v>32</v>
      </c>
      <c r="D134" s="3" t="s">
        <v>103</v>
      </c>
      <c r="E134" s="3"/>
      <c r="F134" s="125">
        <v>21957.41</v>
      </c>
      <c r="G134" s="125">
        <v>1965.87</v>
      </c>
      <c r="H134" s="125">
        <v>19991.54</v>
      </c>
      <c r="I134" s="125">
        <v>75</v>
      </c>
      <c r="J134" s="9"/>
      <c r="K134" s="125">
        <v>450</v>
      </c>
      <c r="L134" s="125">
        <v>0</v>
      </c>
      <c r="M134" s="125">
        <v>0</v>
      </c>
      <c r="N134" s="125"/>
      <c r="O134" s="125">
        <v>120371</v>
      </c>
    </row>
    <row r="135" spans="2:15" x14ac:dyDescent="0.3">
      <c r="B135" s="2" t="s">
        <v>507</v>
      </c>
      <c r="C135" s="2" t="s">
        <v>32</v>
      </c>
      <c r="D135" s="2" t="s">
        <v>179</v>
      </c>
      <c r="E135" s="128">
        <v>444</v>
      </c>
      <c r="F135" s="25">
        <v>15446</v>
      </c>
      <c r="G135" s="25">
        <v>0</v>
      </c>
      <c r="H135" s="25">
        <v>15446</v>
      </c>
      <c r="I135" s="25">
        <v>1</v>
      </c>
      <c r="J135" s="34"/>
      <c r="K135" s="25">
        <v>0</v>
      </c>
      <c r="L135" s="25">
        <v>0</v>
      </c>
      <c r="M135" s="25">
        <v>0</v>
      </c>
      <c r="N135" s="25"/>
      <c r="O135" s="25">
        <v>0</v>
      </c>
    </row>
    <row r="136" spans="2:15" x14ac:dyDescent="0.3">
      <c r="B136" s="2" t="s">
        <v>507</v>
      </c>
      <c r="C136" s="2" t="s">
        <v>32</v>
      </c>
      <c r="D136" s="2" t="s">
        <v>180</v>
      </c>
      <c r="E136" s="128">
        <v>445</v>
      </c>
      <c r="F136" s="25">
        <v>5287</v>
      </c>
      <c r="G136" s="25">
        <v>890</v>
      </c>
      <c r="H136" s="25">
        <v>4397</v>
      </c>
      <c r="I136" s="25">
        <v>10</v>
      </c>
      <c r="J136" s="34"/>
      <c r="K136" s="25">
        <v>350</v>
      </c>
      <c r="L136" s="25">
        <v>0</v>
      </c>
      <c r="M136" s="25">
        <v>0</v>
      </c>
      <c r="N136" s="25"/>
      <c r="O136" s="25">
        <v>120371</v>
      </c>
    </row>
    <row r="137" spans="2:15" x14ac:dyDescent="0.3">
      <c r="B137" s="2" t="s">
        <v>507</v>
      </c>
      <c r="C137" s="2" t="s">
        <v>32</v>
      </c>
      <c r="D137" s="2" t="s">
        <v>181</v>
      </c>
      <c r="E137" s="128">
        <v>441</v>
      </c>
      <c r="F137" s="25">
        <v>1224.4099999999999</v>
      </c>
      <c r="G137" s="61">
        <v>1075.8699999999999</v>
      </c>
      <c r="H137" s="61">
        <v>148.54</v>
      </c>
      <c r="I137" s="61">
        <v>64</v>
      </c>
      <c r="J137" s="34"/>
      <c r="K137" s="61">
        <v>100</v>
      </c>
      <c r="L137" s="61">
        <v>0</v>
      </c>
      <c r="M137" s="61">
        <v>0</v>
      </c>
      <c r="N137" s="61"/>
      <c r="O137" s="61">
        <v>0</v>
      </c>
    </row>
    <row r="138" spans="2:15" x14ac:dyDescent="0.3">
      <c r="B138" s="3" t="s">
        <v>508</v>
      </c>
      <c r="C138" s="3" t="s">
        <v>33</v>
      </c>
      <c r="D138" s="3" t="s">
        <v>103</v>
      </c>
      <c r="E138" s="3"/>
      <c r="F138" s="125">
        <v>3429</v>
      </c>
      <c r="G138" s="125">
        <v>2813</v>
      </c>
      <c r="H138" s="125">
        <v>616</v>
      </c>
      <c r="I138" s="125">
        <v>26</v>
      </c>
      <c r="J138" s="9"/>
      <c r="K138" s="125">
        <v>144</v>
      </c>
      <c r="L138" s="125">
        <v>0</v>
      </c>
      <c r="M138" s="125">
        <v>0</v>
      </c>
      <c r="N138" s="125"/>
      <c r="O138" s="125">
        <v>37</v>
      </c>
    </row>
    <row r="139" spans="2:15" x14ac:dyDescent="0.3">
      <c r="B139" s="2" t="s">
        <v>508</v>
      </c>
      <c r="C139" s="2" t="s">
        <v>33</v>
      </c>
      <c r="D139" s="2" t="s">
        <v>182</v>
      </c>
      <c r="E139" s="128">
        <v>838</v>
      </c>
      <c r="F139" s="25">
        <v>20</v>
      </c>
      <c r="G139" s="25">
        <v>0</v>
      </c>
      <c r="H139" s="25">
        <v>20</v>
      </c>
      <c r="I139" s="25">
        <v>1</v>
      </c>
      <c r="J139" s="34"/>
      <c r="K139" s="25">
        <v>0</v>
      </c>
      <c r="L139" s="25">
        <v>0</v>
      </c>
      <c r="M139" s="25">
        <v>0</v>
      </c>
      <c r="N139" s="25"/>
      <c r="O139" s="25">
        <v>0</v>
      </c>
    </row>
    <row r="140" spans="2:15" x14ac:dyDescent="0.3">
      <c r="B140" s="2" t="s">
        <v>508</v>
      </c>
      <c r="C140" s="2" t="s">
        <v>33</v>
      </c>
      <c r="D140" s="2" t="s">
        <v>183</v>
      </c>
      <c r="E140" s="128">
        <v>839</v>
      </c>
      <c r="F140" s="25">
        <v>144</v>
      </c>
      <c r="G140" s="25">
        <v>144</v>
      </c>
      <c r="H140" s="25">
        <v>0</v>
      </c>
      <c r="I140" s="25">
        <v>23</v>
      </c>
      <c r="J140" s="34"/>
      <c r="K140" s="25">
        <v>0</v>
      </c>
      <c r="L140" s="25">
        <v>0</v>
      </c>
      <c r="M140" s="25">
        <v>0</v>
      </c>
      <c r="N140" s="25"/>
      <c r="O140" s="25">
        <v>0</v>
      </c>
    </row>
    <row r="141" spans="2:15" x14ac:dyDescent="0.3">
      <c r="B141" s="2" t="s">
        <v>508</v>
      </c>
      <c r="C141" s="2" t="s">
        <v>33</v>
      </c>
      <c r="D141" s="2" t="s">
        <v>184</v>
      </c>
      <c r="E141" s="128">
        <v>82</v>
      </c>
      <c r="F141" s="25">
        <v>2673</v>
      </c>
      <c r="G141" s="25">
        <v>2535</v>
      </c>
      <c r="H141" s="25">
        <v>138</v>
      </c>
      <c r="I141" s="25">
        <v>0</v>
      </c>
      <c r="J141" s="34"/>
      <c r="K141" s="25">
        <v>0</v>
      </c>
      <c r="L141" s="25">
        <v>0</v>
      </c>
      <c r="M141" s="25">
        <v>0</v>
      </c>
      <c r="N141" s="25"/>
      <c r="O141" s="25">
        <v>35</v>
      </c>
    </row>
    <row r="142" spans="2:15" x14ac:dyDescent="0.3">
      <c r="B142" s="2" t="s">
        <v>508</v>
      </c>
      <c r="C142" s="2" t="s">
        <v>33</v>
      </c>
      <c r="D142" s="2" t="s">
        <v>185</v>
      </c>
      <c r="E142" s="128">
        <v>594</v>
      </c>
      <c r="F142" s="25">
        <v>592</v>
      </c>
      <c r="G142" s="61">
        <v>134</v>
      </c>
      <c r="H142" s="61">
        <v>458</v>
      </c>
      <c r="I142" s="61">
        <v>2</v>
      </c>
      <c r="J142" s="34"/>
      <c r="K142" s="61">
        <v>144</v>
      </c>
      <c r="L142" s="61">
        <v>0</v>
      </c>
      <c r="M142" s="61">
        <v>0</v>
      </c>
      <c r="N142" s="61"/>
      <c r="O142" s="61">
        <v>2</v>
      </c>
    </row>
    <row r="143" spans="2:15" x14ac:dyDescent="0.3">
      <c r="B143" s="3" t="s">
        <v>509</v>
      </c>
      <c r="C143" s="3" t="s">
        <v>34</v>
      </c>
      <c r="D143" s="3" t="s">
        <v>103</v>
      </c>
      <c r="E143" s="3"/>
      <c r="F143" s="125">
        <v>2951</v>
      </c>
      <c r="G143" s="125">
        <v>695</v>
      </c>
      <c r="H143" s="125">
        <v>2256</v>
      </c>
      <c r="I143" s="125">
        <v>63</v>
      </c>
      <c r="J143" s="9"/>
      <c r="K143" s="125">
        <v>0</v>
      </c>
      <c r="L143" s="125">
        <v>0</v>
      </c>
      <c r="M143" s="125">
        <v>0</v>
      </c>
      <c r="N143" s="125"/>
      <c r="O143" s="125">
        <v>0</v>
      </c>
    </row>
    <row r="144" spans="2:15" x14ac:dyDescent="0.3">
      <c r="B144" s="2" t="s">
        <v>509</v>
      </c>
      <c r="C144" s="2" t="s">
        <v>34</v>
      </c>
      <c r="D144" s="2" t="s">
        <v>186</v>
      </c>
      <c r="E144" s="128">
        <v>420</v>
      </c>
      <c r="F144" s="25">
        <v>2951</v>
      </c>
      <c r="G144" s="61">
        <v>695</v>
      </c>
      <c r="H144" s="61">
        <v>2256</v>
      </c>
      <c r="I144" s="61">
        <v>63</v>
      </c>
      <c r="J144" s="34"/>
      <c r="K144" s="61">
        <v>0</v>
      </c>
      <c r="L144" s="61">
        <v>0</v>
      </c>
      <c r="M144" s="61">
        <v>0</v>
      </c>
      <c r="N144" s="61"/>
      <c r="O144" s="61">
        <v>0</v>
      </c>
    </row>
    <row r="145" spans="2:15" x14ac:dyDescent="0.3">
      <c r="B145" s="3" t="s">
        <v>573</v>
      </c>
      <c r="C145" s="3" t="s">
        <v>35</v>
      </c>
      <c r="D145" s="3" t="s">
        <v>103</v>
      </c>
      <c r="E145" s="3"/>
      <c r="F145" s="125">
        <v>1284</v>
      </c>
      <c r="G145" s="125">
        <v>527</v>
      </c>
      <c r="H145" s="125">
        <v>757</v>
      </c>
      <c r="I145" s="125">
        <v>43</v>
      </c>
      <c r="J145" s="9"/>
      <c r="K145" s="125">
        <v>0</v>
      </c>
      <c r="L145" s="125">
        <v>20</v>
      </c>
      <c r="M145" s="125">
        <v>72</v>
      </c>
      <c r="N145" s="125"/>
      <c r="O145" s="125">
        <v>0</v>
      </c>
    </row>
    <row r="146" spans="2:15" x14ac:dyDescent="0.3">
      <c r="B146" s="2" t="s">
        <v>573</v>
      </c>
      <c r="C146" s="2" t="s">
        <v>35</v>
      </c>
      <c r="D146" s="2" t="s">
        <v>187</v>
      </c>
      <c r="E146" s="128">
        <v>419</v>
      </c>
      <c r="F146" s="25">
        <v>1284</v>
      </c>
      <c r="G146" s="61">
        <v>527</v>
      </c>
      <c r="H146" s="61">
        <v>757</v>
      </c>
      <c r="I146" s="61">
        <v>43</v>
      </c>
      <c r="J146" s="34"/>
      <c r="K146" s="61">
        <v>0</v>
      </c>
      <c r="L146" s="61">
        <v>20</v>
      </c>
      <c r="M146" s="61">
        <v>72</v>
      </c>
      <c r="N146" s="61"/>
      <c r="O146" s="61">
        <v>0</v>
      </c>
    </row>
    <row r="147" spans="2:15" x14ac:dyDescent="0.3">
      <c r="B147" s="3" t="s">
        <v>510</v>
      </c>
      <c r="C147" s="3" t="s">
        <v>36</v>
      </c>
      <c r="D147" s="3" t="s">
        <v>103</v>
      </c>
      <c r="E147" s="3"/>
      <c r="F147" s="125">
        <v>2100</v>
      </c>
      <c r="G147" s="125">
        <v>915</v>
      </c>
      <c r="H147" s="125">
        <v>1185</v>
      </c>
      <c r="I147" s="125">
        <v>72</v>
      </c>
      <c r="J147" s="9"/>
      <c r="K147" s="125">
        <v>15</v>
      </c>
      <c r="L147" s="125">
        <v>94</v>
      </c>
      <c r="M147" s="125">
        <v>0</v>
      </c>
      <c r="N147" s="125"/>
      <c r="O147" s="125">
        <v>0</v>
      </c>
    </row>
    <row r="148" spans="2:15" x14ac:dyDescent="0.3">
      <c r="B148" s="2" t="s">
        <v>510</v>
      </c>
      <c r="C148" s="2" t="s">
        <v>36</v>
      </c>
      <c r="D148" s="2" t="s">
        <v>188</v>
      </c>
      <c r="E148" s="128">
        <v>352</v>
      </c>
      <c r="F148" s="25">
        <v>2100</v>
      </c>
      <c r="G148" s="61">
        <v>915</v>
      </c>
      <c r="H148" s="61">
        <v>1185</v>
      </c>
      <c r="I148" s="61">
        <v>72</v>
      </c>
      <c r="J148" s="34"/>
      <c r="K148" s="61">
        <v>15</v>
      </c>
      <c r="L148" s="61">
        <v>94</v>
      </c>
      <c r="M148" s="61">
        <v>0</v>
      </c>
      <c r="N148" s="61"/>
      <c r="O148" s="61">
        <v>0</v>
      </c>
    </row>
    <row r="149" spans="2:15" x14ac:dyDescent="0.3">
      <c r="B149" s="3" t="s">
        <v>511</v>
      </c>
      <c r="C149" s="3" t="s">
        <v>37</v>
      </c>
      <c r="D149" s="3" t="s">
        <v>103</v>
      </c>
      <c r="E149" s="3"/>
      <c r="F149" s="125">
        <v>8794.9</v>
      </c>
      <c r="G149" s="125">
        <v>2546.79</v>
      </c>
      <c r="H149" s="125">
        <v>6248.11</v>
      </c>
      <c r="I149" s="125">
        <v>540</v>
      </c>
      <c r="J149" s="9"/>
      <c r="K149" s="125">
        <v>852.51</v>
      </c>
      <c r="L149" s="125">
        <v>0</v>
      </c>
      <c r="M149" s="125">
        <v>0</v>
      </c>
      <c r="N149" s="125"/>
      <c r="O149" s="125">
        <v>1423.04</v>
      </c>
    </row>
    <row r="150" spans="2:15" x14ac:dyDescent="0.3">
      <c r="B150" s="2" t="s">
        <v>511</v>
      </c>
      <c r="C150" s="2" t="s">
        <v>37</v>
      </c>
      <c r="D150" s="2" t="s">
        <v>189</v>
      </c>
      <c r="E150" s="128">
        <v>382</v>
      </c>
      <c r="F150" s="25">
        <v>8544.9</v>
      </c>
      <c r="G150" s="25">
        <v>2496.79</v>
      </c>
      <c r="H150" s="25">
        <v>6048.11</v>
      </c>
      <c r="I150" s="25">
        <v>539</v>
      </c>
      <c r="J150" s="34"/>
      <c r="K150" s="25">
        <v>848.51</v>
      </c>
      <c r="L150" s="25">
        <v>0</v>
      </c>
      <c r="M150" s="25">
        <v>0</v>
      </c>
      <c r="N150" s="25"/>
      <c r="O150" s="25">
        <v>1423.04</v>
      </c>
    </row>
    <row r="151" spans="2:15" x14ac:dyDescent="0.3">
      <c r="B151" s="2" t="s">
        <v>511</v>
      </c>
      <c r="C151" s="2" t="s">
        <v>37</v>
      </c>
      <c r="D151" s="2" t="s">
        <v>190</v>
      </c>
      <c r="E151" s="128">
        <v>383</v>
      </c>
      <c r="F151" s="25">
        <v>250</v>
      </c>
      <c r="G151" s="61">
        <v>50</v>
      </c>
      <c r="H151" s="61">
        <v>200</v>
      </c>
      <c r="I151" s="61">
        <v>1</v>
      </c>
      <c r="J151" s="34"/>
      <c r="K151" s="61">
        <v>4</v>
      </c>
      <c r="L151" s="61">
        <v>0</v>
      </c>
      <c r="M151" s="61">
        <v>0</v>
      </c>
      <c r="N151" s="61"/>
      <c r="O151" s="61">
        <v>0</v>
      </c>
    </row>
    <row r="152" spans="2:15" x14ac:dyDescent="0.3">
      <c r="B152" s="3" t="s">
        <v>512</v>
      </c>
      <c r="C152" s="3" t="s">
        <v>38</v>
      </c>
      <c r="D152" s="3" t="s">
        <v>103</v>
      </c>
      <c r="E152" s="3"/>
      <c r="F152" s="125">
        <v>5504</v>
      </c>
      <c r="G152" s="125">
        <v>1338</v>
      </c>
      <c r="H152" s="125">
        <v>4166</v>
      </c>
      <c r="I152" s="125">
        <v>71</v>
      </c>
      <c r="J152" s="9"/>
      <c r="K152" s="125">
        <v>113</v>
      </c>
      <c r="L152" s="125">
        <v>635</v>
      </c>
      <c r="M152" s="125">
        <v>0</v>
      </c>
      <c r="N152" s="125"/>
      <c r="O152" s="125">
        <v>0</v>
      </c>
    </row>
    <row r="153" spans="2:15" x14ac:dyDescent="0.3">
      <c r="B153" s="2" t="s">
        <v>512</v>
      </c>
      <c r="C153" s="2" t="s">
        <v>38</v>
      </c>
      <c r="D153" s="2" t="s">
        <v>192</v>
      </c>
      <c r="E153" s="128">
        <v>356</v>
      </c>
      <c r="F153" s="25">
        <v>5504</v>
      </c>
      <c r="G153" s="61">
        <v>1338</v>
      </c>
      <c r="H153" s="61">
        <v>4166</v>
      </c>
      <c r="I153" s="61">
        <v>71</v>
      </c>
      <c r="J153" s="34"/>
      <c r="K153" s="61">
        <v>113</v>
      </c>
      <c r="L153" s="61">
        <v>635</v>
      </c>
      <c r="M153" s="61">
        <v>0</v>
      </c>
      <c r="N153" s="61"/>
      <c r="O153" s="61">
        <v>0</v>
      </c>
    </row>
    <row r="154" spans="2:15" x14ac:dyDescent="0.3">
      <c r="B154" s="3" t="s">
        <v>513</v>
      </c>
      <c r="C154" s="3" t="s">
        <v>39</v>
      </c>
      <c r="D154" s="3" t="s">
        <v>103</v>
      </c>
      <c r="E154" s="3"/>
      <c r="F154" s="125">
        <v>238</v>
      </c>
      <c r="G154" s="125">
        <v>238</v>
      </c>
      <c r="H154" s="125">
        <v>0</v>
      </c>
      <c r="I154" s="125">
        <v>34</v>
      </c>
      <c r="J154" s="9"/>
      <c r="K154" s="125">
        <v>4</v>
      </c>
      <c r="L154" s="125">
        <v>0</v>
      </c>
      <c r="M154" s="125">
        <v>0</v>
      </c>
      <c r="N154" s="125"/>
      <c r="O154" s="125">
        <v>0</v>
      </c>
    </row>
    <row r="155" spans="2:15" x14ac:dyDescent="0.3">
      <c r="B155" s="2" t="s">
        <v>513</v>
      </c>
      <c r="C155" s="2" t="s">
        <v>39</v>
      </c>
      <c r="D155" s="2" t="s">
        <v>193</v>
      </c>
      <c r="E155" s="128">
        <v>424</v>
      </c>
      <c r="F155" s="25">
        <v>238</v>
      </c>
      <c r="G155" s="61">
        <v>238</v>
      </c>
      <c r="H155" s="61">
        <v>0</v>
      </c>
      <c r="I155" s="61">
        <v>34</v>
      </c>
      <c r="J155" s="34"/>
      <c r="K155" s="61">
        <v>4</v>
      </c>
      <c r="L155" s="61">
        <v>0</v>
      </c>
      <c r="M155" s="61">
        <v>0</v>
      </c>
      <c r="N155" s="61"/>
      <c r="O155" s="61">
        <v>0</v>
      </c>
    </row>
    <row r="156" spans="2:15" x14ac:dyDescent="0.3">
      <c r="B156" s="3" t="s">
        <v>514</v>
      </c>
      <c r="C156" s="3" t="s">
        <v>40</v>
      </c>
      <c r="D156" s="3" t="s">
        <v>103</v>
      </c>
      <c r="E156" s="3"/>
      <c r="F156" s="125">
        <v>64795</v>
      </c>
      <c r="G156" s="125">
        <v>5972</v>
      </c>
      <c r="H156" s="125">
        <v>58823</v>
      </c>
      <c r="I156" s="125">
        <v>450</v>
      </c>
      <c r="J156" s="9"/>
      <c r="K156" s="125">
        <v>0</v>
      </c>
      <c r="L156" s="125">
        <v>58</v>
      </c>
      <c r="M156" s="125">
        <v>2883</v>
      </c>
      <c r="N156" s="125"/>
      <c r="O156" s="125">
        <v>0</v>
      </c>
    </row>
    <row r="157" spans="2:15" x14ac:dyDescent="0.3">
      <c r="B157" s="2" t="s">
        <v>514</v>
      </c>
      <c r="C157" s="2" t="s">
        <v>40</v>
      </c>
      <c r="D157" s="2" t="s">
        <v>999</v>
      </c>
      <c r="E157" s="128">
        <v>477</v>
      </c>
      <c r="F157" s="25">
        <v>42734</v>
      </c>
      <c r="G157" s="25">
        <v>0</v>
      </c>
      <c r="H157" s="25">
        <v>42734</v>
      </c>
      <c r="I157" s="25">
        <v>17</v>
      </c>
      <c r="J157" s="34"/>
      <c r="K157" s="25">
        <v>0</v>
      </c>
      <c r="L157" s="25">
        <v>0</v>
      </c>
      <c r="M157" s="25">
        <v>0</v>
      </c>
      <c r="N157" s="25"/>
      <c r="O157" s="25">
        <v>0</v>
      </c>
    </row>
    <row r="158" spans="2:15" x14ac:dyDescent="0.3">
      <c r="B158" s="2" t="s">
        <v>514</v>
      </c>
      <c r="C158" s="2" t="s">
        <v>40</v>
      </c>
      <c r="D158" s="2" t="s">
        <v>195</v>
      </c>
      <c r="E158" s="128">
        <v>92</v>
      </c>
      <c r="F158" s="25">
        <v>6093</v>
      </c>
      <c r="G158" s="25">
        <v>4967</v>
      </c>
      <c r="H158" s="25">
        <v>1126</v>
      </c>
      <c r="I158" s="25">
        <v>402</v>
      </c>
      <c r="J158" s="34"/>
      <c r="K158" s="25">
        <v>0</v>
      </c>
      <c r="L158" s="25">
        <v>58</v>
      </c>
      <c r="M158" s="25">
        <v>636</v>
      </c>
      <c r="N158" s="25"/>
      <c r="O158" s="25">
        <v>0</v>
      </c>
    </row>
    <row r="159" spans="2:15" x14ac:dyDescent="0.3">
      <c r="B159" s="2" t="s">
        <v>514</v>
      </c>
      <c r="C159" s="2" t="s">
        <v>40</v>
      </c>
      <c r="D159" s="2" t="s">
        <v>948</v>
      </c>
      <c r="E159" s="128">
        <v>1010</v>
      </c>
      <c r="F159" s="25">
        <v>100</v>
      </c>
      <c r="G159" s="25">
        <v>0</v>
      </c>
      <c r="H159" s="25">
        <v>100</v>
      </c>
      <c r="I159" s="25">
        <v>1</v>
      </c>
      <c r="J159" s="34"/>
      <c r="K159" s="25">
        <v>0</v>
      </c>
      <c r="L159" s="25">
        <v>0</v>
      </c>
      <c r="M159" s="25">
        <v>0</v>
      </c>
      <c r="N159" s="25"/>
      <c r="O159" s="25">
        <v>0</v>
      </c>
    </row>
    <row r="160" spans="2:15" x14ac:dyDescent="0.3">
      <c r="B160" s="2" t="s">
        <v>514</v>
      </c>
      <c r="C160" s="2" t="s">
        <v>40</v>
      </c>
      <c r="D160" s="2" t="s">
        <v>994</v>
      </c>
      <c r="E160" s="128">
        <v>266</v>
      </c>
      <c r="F160" s="25">
        <v>10928</v>
      </c>
      <c r="G160" s="25">
        <v>1005</v>
      </c>
      <c r="H160" s="25">
        <v>9923</v>
      </c>
      <c r="I160" s="25">
        <v>26</v>
      </c>
      <c r="J160" s="34"/>
      <c r="K160" s="25">
        <v>0</v>
      </c>
      <c r="L160" s="25">
        <v>0</v>
      </c>
      <c r="M160" s="25">
        <v>2247</v>
      </c>
      <c r="N160" s="25"/>
      <c r="O160" s="25">
        <v>0</v>
      </c>
    </row>
    <row r="161" spans="2:15" x14ac:dyDescent="0.3">
      <c r="B161" s="2" t="s">
        <v>514</v>
      </c>
      <c r="C161" s="2" t="s">
        <v>40</v>
      </c>
      <c r="D161" s="2" t="s">
        <v>196</v>
      </c>
      <c r="E161" s="128">
        <v>907</v>
      </c>
      <c r="F161" s="25">
        <v>4940</v>
      </c>
      <c r="G161" s="61">
        <v>0</v>
      </c>
      <c r="H161" s="61">
        <v>4940</v>
      </c>
      <c r="I161" s="61">
        <v>4</v>
      </c>
      <c r="J161" s="34"/>
      <c r="K161" s="61">
        <v>0</v>
      </c>
      <c r="L161" s="61">
        <v>0</v>
      </c>
      <c r="M161" s="61">
        <v>0</v>
      </c>
      <c r="N161" s="61"/>
      <c r="O161" s="61">
        <v>0</v>
      </c>
    </row>
    <row r="162" spans="2:15" x14ac:dyDescent="0.3">
      <c r="B162" s="3" t="s">
        <v>515</v>
      </c>
      <c r="C162" s="3" t="s">
        <v>41</v>
      </c>
      <c r="D162" s="3" t="s">
        <v>103</v>
      </c>
      <c r="E162" s="3"/>
      <c r="F162" s="125">
        <v>43485.71</v>
      </c>
      <c r="G162" s="125">
        <v>13369.59</v>
      </c>
      <c r="H162" s="125">
        <v>30116.120000000003</v>
      </c>
      <c r="I162" s="125">
        <v>666</v>
      </c>
      <c r="J162" s="9"/>
      <c r="K162" s="125">
        <v>19439.900000000001</v>
      </c>
      <c r="L162" s="125">
        <v>5804.1</v>
      </c>
      <c r="M162" s="125">
        <v>1370</v>
      </c>
      <c r="N162" s="125"/>
      <c r="O162" s="125">
        <v>12724.93</v>
      </c>
    </row>
    <row r="163" spans="2:15" x14ac:dyDescent="0.3">
      <c r="B163" s="2" t="s">
        <v>515</v>
      </c>
      <c r="C163" s="2" t="s">
        <v>41</v>
      </c>
      <c r="D163" s="2" t="s">
        <v>984</v>
      </c>
      <c r="E163" s="128">
        <v>916</v>
      </c>
      <c r="F163" s="25">
        <v>48</v>
      </c>
      <c r="G163" s="25">
        <v>48</v>
      </c>
      <c r="H163" s="25">
        <v>0</v>
      </c>
      <c r="I163" s="25">
        <v>6</v>
      </c>
      <c r="J163" s="34"/>
      <c r="K163" s="25">
        <v>0</v>
      </c>
      <c r="L163" s="25">
        <v>0</v>
      </c>
      <c r="M163" s="25">
        <v>0</v>
      </c>
      <c r="N163" s="25"/>
      <c r="O163" s="25">
        <v>0</v>
      </c>
    </row>
    <row r="164" spans="2:15" x14ac:dyDescent="0.3">
      <c r="B164" s="2" t="s">
        <v>515</v>
      </c>
      <c r="C164" s="2" t="s">
        <v>41</v>
      </c>
      <c r="D164" s="2" t="s">
        <v>197</v>
      </c>
      <c r="E164" s="128">
        <v>919</v>
      </c>
      <c r="F164" s="25">
        <v>203</v>
      </c>
      <c r="G164" s="25">
        <v>75</v>
      </c>
      <c r="H164" s="25">
        <v>128</v>
      </c>
      <c r="I164" s="25">
        <v>1</v>
      </c>
      <c r="J164" s="34"/>
      <c r="K164" s="25">
        <v>17</v>
      </c>
      <c r="L164" s="25">
        <v>0</v>
      </c>
      <c r="M164" s="25">
        <v>0</v>
      </c>
      <c r="N164" s="25"/>
      <c r="O164" s="25">
        <v>0</v>
      </c>
    </row>
    <row r="165" spans="2:15" x14ac:dyDescent="0.3">
      <c r="B165" s="2" t="s">
        <v>515</v>
      </c>
      <c r="C165" s="2" t="s">
        <v>41</v>
      </c>
      <c r="D165" s="2" t="s">
        <v>198</v>
      </c>
      <c r="E165" s="128">
        <v>333</v>
      </c>
      <c r="F165" s="25">
        <v>1994</v>
      </c>
      <c r="G165" s="25">
        <v>233</v>
      </c>
      <c r="H165" s="25">
        <v>1761</v>
      </c>
      <c r="I165" s="25">
        <v>4</v>
      </c>
      <c r="J165" s="34"/>
      <c r="K165" s="25">
        <v>7040</v>
      </c>
      <c r="L165" s="25">
        <v>0</v>
      </c>
      <c r="M165" s="25">
        <v>265</v>
      </c>
      <c r="N165" s="25"/>
      <c r="O165" s="25">
        <v>1066</v>
      </c>
    </row>
    <row r="166" spans="2:15" x14ac:dyDescent="0.3">
      <c r="B166" s="2" t="s">
        <v>515</v>
      </c>
      <c r="C166" s="2" t="s">
        <v>41</v>
      </c>
      <c r="D166" s="2" t="s">
        <v>949</v>
      </c>
      <c r="E166" s="128">
        <v>952</v>
      </c>
      <c r="F166" s="25">
        <v>2070.41</v>
      </c>
      <c r="G166" s="25">
        <v>1063.5999999999999</v>
      </c>
      <c r="H166" s="25">
        <v>1006.81</v>
      </c>
      <c r="I166" s="25">
        <v>15</v>
      </c>
      <c r="J166" s="34"/>
      <c r="K166" s="25">
        <v>0</v>
      </c>
      <c r="L166" s="25">
        <v>0</v>
      </c>
      <c r="M166" s="25">
        <v>0</v>
      </c>
      <c r="N166" s="25"/>
      <c r="O166" s="25">
        <v>0</v>
      </c>
    </row>
    <row r="167" spans="2:15" x14ac:dyDescent="0.3">
      <c r="B167" s="2" t="s">
        <v>515</v>
      </c>
      <c r="C167" s="2" t="s">
        <v>41</v>
      </c>
      <c r="D167" s="2" t="s">
        <v>950</v>
      </c>
      <c r="E167" s="128">
        <v>951</v>
      </c>
      <c r="F167" s="25">
        <v>106.66</v>
      </c>
      <c r="G167" s="25">
        <v>63.32</v>
      </c>
      <c r="H167" s="25">
        <v>43.34</v>
      </c>
      <c r="I167" s="25">
        <v>9</v>
      </c>
      <c r="J167" s="34"/>
      <c r="K167" s="25">
        <v>0</v>
      </c>
      <c r="L167" s="25">
        <v>0</v>
      </c>
      <c r="M167" s="25">
        <v>0</v>
      </c>
      <c r="N167" s="25"/>
      <c r="O167" s="25">
        <v>3422.8</v>
      </c>
    </row>
    <row r="168" spans="2:15" x14ac:dyDescent="0.3">
      <c r="B168" s="2" t="s">
        <v>515</v>
      </c>
      <c r="C168" s="2" t="s">
        <v>41</v>
      </c>
      <c r="D168" s="2" t="s">
        <v>951</v>
      </c>
      <c r="E168" s="128">
        <v>953</v>
      </c>
      <c r="F168" s="25">
        <v>359.48</v>
      </c>
      <c r="G168" s="25">
        <v>339.98</v>
      </c>
      <c r="H168" s="25">
        <v>19.5</v>
      </c>
      <c r="I168" s="25">
        <v>15</v>
      </c>
      <c r="J168" s="34"/>
      <c r="K168" s="25">
        <v>0</v>
      </c>
      <c r="L168" s="25">
        <v>0</v>
      </c>
      <c r="M168" s="25">
        <v>0</v>
      </c>
      <c r="N168" s="25"/>
      <c r="O168" s="25">
        <v>0</v>
      </c>
    </row>
    <row r="169" spans="2:15" x14ac:dyDescent="0.3">
      <c r="B169" s="2" t="s">
        <v>515</v>
      </c>
      <c r="C169" s="2" t="s">
        <v>41</v>
      </c>
      <c r="D169" s="2" t="s">
        <v>952</v>
      </c>
      <c r="E169" s="128">
        <v>954</v>
      </c>
      <c r="F169" s="25">
        <v>10859.96</v>
      </c>
      <c r="G169" s="25">
        <v>1859.96</v>
      </c>
      <c r="H169" s="25">
        <v>9000</v>
      </c>
      <c r="I169" s="25">
        <v>23</v>
      </c>
      <c r="J169" s="34"/>
      <c r="K169" s="25">
        <v>0</v>
      </c>
      <c r="L169" s="25">
        <v>0</v>
      </c>
      <c r="M169" s="25">
        <v>0</v>
      </c>
      <c r="N169" s="25"/>
      <c r="O169" s="25">
        <v>2669.33</v>
      </c>
    </row>
    <row r="170" spans="2:15" x14ac:dyDescent="0.3">
      <c r="B170" s="2" t="s">
        <v>515</v>
      </c>
      <c r="C170" s="2" t="s">
        <v>41</v>
      </c>
      <c r="D170" s="2" t="s">
        <v>199</v>
      </c>
      <c r="E170" s="128">
        <v>920</v>
      </c>
      <c r="F170" s="25">
        <v>1</v>
      </c>
      <c r="G170" s="25">
        <v>1</v>
      </c>
      <c r="H170" s="25">
        <v>0</v>
      </c>
      <c r="I170" s="25">
        <v>2</v>
      </c>
      <c r="J170" s="34"/>
      <c r="K170" s="25">
        <v>0</v>
      </c>
      <c r="L170" s="25">
        <v>0</v>
      </c>
      <c r="M170" s="25">
        <v>0</v>
      </c>
      <c r="N170" s="25"/>
      <c r="O170" s="25">
        <v>0</v>
      </c>
    </row>
    <row r="171" spans="2:15" x14ac:dyDescent="0.3">
      <c r="B171" s="2" t="s">
        <v>515</v>
      </c>
      <c r="C171" s="2" t="s">
        <v>41</v>
      </c>
      <c r="D171" s="2" t="s">
        <v>200</v>
      </c>
      <c r="E171" s="128">
        <v>20</v>
      </c>
      <c r="F171" s="25">
        <v>24532.7</v>
      </c>
      <c r="G171" s="25">
        <v>7738.73</v>
      </c>
      <c r="H171" s="25">
        <v>16793.97</v>
      </c>
      <c r="I171" s="25">
        <v>377</v>
      </c>
      <c r="J171" s="34"/>
      <c r="K171" s="25">
        <v>12284.9</v>
      </c>
      <c r="L171" s="25">
        <v>5676.1</v>
      </c>
      <c r="M171" s="25">
        <v>0</v>
      </c>
      <c r="N171" s="25"/>
      <c r="O171" s="25">
        <v>839.8</v>
      </c>
    </row>
    <row r="172" spans="2:15" x14ac:dyDescent="0.3">
      <c r="B172" s="2" t="s">
        <v>515</v>
      </c>
      <c r="C172" s="2" t="s">
        <v>41</v>
      </c>
      <c r="D172" s="2" t="s">
        <v>201</v>
      </c>
      <c r="E172" s="128">
        <v>336</v>
      </c>
      <c r="F172" s="25">
        <v>2222</v>
      </c>
      <c r="G172" s="25">
        <v>1199</v>
      </c>
      <c r="H172" s="25">
        <v>1023</v>
      </c>
      <c r="I172" s="25">
        <v>24</v>
      </c>
      <c r="J172" s="34"/>
      <c r="K172" s="25">
        <v>0</v>
      </c>
      <c r="L172" s="25">
        <v>0</v>
      </c>
      <c r="M172" s="25">
        <v>0</v>
      </c>
      <c r="N172" s="25"/>
      <c r="O172" s="25">
        <v>326</v>
      </c>
    </row>
    <row r="173" spans="2:15" x14ac:dyDescent="0.3">
      <c r="B173" s="2" t="s">
        <v>515</v>
      </c>
      <c r="C173" s="2" t="s">
        <v>41</v>
      </c>
      <c r="D173" s="2" t="s">
        <v>953</v>
      </c>
      <c r="E173" s="128">
        <v>927</v>
      </c>
      <c r="F173" s="25">
        <v>14</v>
      </c>
      <c r="G173" s="25">
        <v>14</v>
      </c>
      <c r="H173" s="25">
        <v>0</v>
      </c>
      <c r="I173" s="25">
        <v>3</v>
      </c>
      <c r="J173" s="34"/>
      <c r="K173" s="25">
        <v>0</v>
      </c>
      <c r="L173" s="25">
        <v>127</v>
      </c>
      <c r="M173" s="25">
        <v>0</v>
      </c>
      <c r="N173" s="25"/>
      <c r="O173" s="25">
        <v>0</v>
      </c>
    </row>
    <row r="174" spans="2:15" x14ac:dyDescent="0.3">
      <c r="B174" s="2" t="s">
        <v>515</v>
      </c>
      <c r="C174" s="2" t="s">
        <v>41</v>
      </c>
      <c r="D174" s="2" t="s">
        <v>202</v>
      </c>
      <c r="E174" s="128">
        <v>906</v>
      </c>
      <c r="F174" s="25">
        <v>125</v>
      </c>
      <c r="G174" s="25">
        <v>115</v>
      </c>
      <c r="H174" s="25">
        <v>10</v>
      </c>
      <c r="I174" s="25">
        <v>28</v>
      </c>
      <c r="J174" s="34"/>
      <c r="K174" s="25">
        <v>0</v>
      </c>
      <c r="L174" s="25">
        <v>0</v>
      </c>
      <c r="M174" s="25">
        <v>0</v>
      </c>
      <c r="N174" s="25"/>
      <c r="O174" s="25">
        <v>5</v>
      </c>
    </row>
    <row r="175" spans="2:15" x14ac:dyDescent="0.3">
      <c r="B175" s="2" t="s">
        <v>515</v>
      </c>
      <c r="C175" s="2" t="s">
        <v>41</v>
      </c>
      <c r="D175" s="2" t="s">
        <v>203</v>
      </c>
      <c r="E175" s="128">
        <v>485</v>
      </c>
      <c r="F175" s="25">
        <v>489</v>
      </c>
      <c r="G175" s="25">
        <v>489</v>
      </c>
      <c r="H175" s="25">
        <v>0</v>
      </c>
      <c r="I175" s="25">
        <v>158</v>
      </c>
      <c r="J175" s="34"/>
      <c r="K175" s="25">
        <v>0</v>
      </c>
      <c r="L175" s="25">
        <v>0</v>
      </c>
      <c r="M175" s="25">
        <v>0</v>
      </c>
      <c r="N175" s="25"/>
      <c r="O175" s="25">
        <v>0</v>
      </c>
    </row>
    <row r="176" spans="2:15" x14ac:dyDescent="0.3">
      <c r="B176" s="2" t="s">
        <v>515</v>
      </c>
      <c r="C176" s="2" t="s">
        <v>41</v>
      </c>
      <c r="D176" s="2" t="s">
        <v>1000</v>
      </c>
      <c r="E176" s="128">
        <v>1017</v>
      </c>
      <c r="F176" s="25">
        <v>3</v>
      </c>
      <c r="G176" s="25">
        <v>3</v>
      </c>
      <c r="H176" s="25">
        <v>0</v>
      </c>
      <c r="I176" s="25">
        <v>0</v>
      </c>
      <c r="J176" s="34"/>
      <c r="K176" s="25">
        <v>0</v>
      </c>
      <c r="L176" s="25">
        <v>0</v>
      </c>
      <c r="M176" s="25">
        <v>0</v>
      </c>
      <c r="N176" s="25"/>
      <c r="O176" s="25">
        <v>0</v>
      </c>
    </row>
    <row r="177" spans="2:15" x14ac:dyDescent="0.3">
      <c r="B177" s="2" t="s">
        <v>515</v>
      </c>
      <c r="C177" s="2" t="s">
        <v>41</v>
      </c>
      <c r="D177" s="2" t="s">
        <v>986</v>
      </c>
      <c r="E177" s="128">
        <v>1016</v>
      </c>
      <c r="F177" s="25">
        <v>30.5</v>
      </c>
      <c r="G177" s="25">
        <v>0</v>
      </c>
      <c r="H177" s="25">
        <v>30.5</v>
      </c>
      <c r="I177" s="25">
        <v>1</v>
      </c>
      <c r="J177" s="34"/>
      <c r="K177" s="25">
        <v>0</v>
      </c>
      <c r="L177" s="25">
        <v>1</v>
      </c>
      <c r="M177" s="25">
        <v>1105</v>
      </c>
      <c r="N177" s="25"/>
      <c r="O177" s="25">
        <v>2996</v>
      </c>
    </row>
    <row r="178" spans="2:15" x14ac:dyDescent="0.3">
      <c r="B178" s="2" t="s">
        <v>515</v>
      </c>
      <c r="C178" s="2" t="s">
        <v>41</v>
      </c>
      <c r="D178" s="2" t="s">
        <v>204</v>
      </c>
      <c r="E178" s="128">
        <v>924</v>
      </c>
      <c r="F178" s="25">
        <v>427</v>
      </c>
      <c r="G178" s="61">
        <v>127</v>
      </c>
      <c r="H178" s="61">
        <v>300</v>
      </c>
      <c r="I178" s="61">
        <v>0</v>
      </c>
      <c r="J178" s="34"/>
      <c r="K178" s="61">
        <v>98</v>
      </c>
      <c r="L178" s="61">
        <v>0</v>
      </c>
      <c r="M178" s="61">
        <v>0</v>
      </c>
      <c r="N178" s="61"/>
      <c r="O178" s="61">
        <v>1400</v>
      </c>
    </row>
    <row r="179" spans="2:15" x14ac:dyDescent="0.3">
      <c r="B179" s="3" t="s">
        <v>516</v>
      </c>
      <c r="C179" s="3" t="s">
        <v>42</v>
      </c>
      <c r="D179" s="3" t="s">
        <v>103</v>
      </c>
      <c r="E179" s="3"/>
      <c r="F179" s="125">
        <v>11008</v>
      </c>
      <c r="G179" s="125">
        <v>3638</v>
      </c>
      <c r="H179" s="125">
        <v>7370</v>
      </c>
      <c r="I179" s="125">
        <v>81</v>
      </c>
      <c r="J179" s="9"/>
      <c r="K179" s="125">
        <v>9</v>
      </c>
      <c r="L179" s="125">
        <v>17</v>
      </c>
      <c r="M179" s="125">
        <v>0</v>
      </c>
      <c r="N179" s="125"/>
      <c r="O179" s="125">
        <v>57000</v>
      </c>
    </row>
    <row r="180" spans="2:15" x14ac:dyDescent="0.3">
      <c r="B180" s="2" t="s">
        <v>516</v>
      </c>
      <c r="C180" s="2" t="s">
        <v>42</v>
      </c>
      <c r="D180" s="2" t="s">
        <v>205</v>
      </c>
      <c r="E180" s="128">
        <v>427</v>
      </c>
      <c r="F180" s="25">
        <v>10653</v>
      </c>
      <c r="G180" s="25">
        <v>3283</v>
      </c>
      <c r="H180" s="25">
        <v>7370</v>
      </c>
      <c r="I180" s="25">
        <v>77</v>
      </c>
      <c r="J180" s="34"/>
      <c r="K180" s="25">
        <v>0</v>
      </c>
      <c r="L180" s="25">
        <v>0</v>
      </c>
      <c r="M180" s="25">
        <v>0</v>
      </c>
      <c r="N180" s="25"/>
      <c r="O180" s="25">
        <v>0</v>
      </c>
    </row>
    <row r="181" spans="2:15" x14ac:dyDescent="0.3">
      <c r="B181" s="2" t="s">
        <v>516</v>
      </c>
      <c r="C181" s="2" t="s">
        <v>42</v>
      </c>
      <c r="D181" s="2" t="s">
        <v>206</v>
      </c>
      <c r="E181" s="128">
        <v>428</v>
      </c>
      <c r="F181" s="25">
        <v>339</v>
      </c>
      <c r="G181" s="25">
        <v>339</v>
      </c>
      <c r="H181" s="25">
        <v>0</v>
      </c>
      <c r="I181" s="25">
        <v>3</v>
      </c>
      <c r="J181" s="34"/>
      <c r="K181" s="25">
        <v>9</v>
      </c>
      <c r="L181" s="25">
        <v>17</v>
      </c>
      <c r="M181" s="25">
        <v>0</v>
      </c>
      <c r="N181" s="25"/>
      <c r="O181" s="25">
        <v>57000</v>
      </c>
    </row>
    <row r="182" spans="2:15" x14ac:dyDescent="0.3">
      <c r="B182" s="2" t="s">
        <v>516</v>
      </c>
      <c r="C182" s="2" t="s">
        <v>42</v>
      </c>
      <c r="D182" s="2" t="s">
        <v>954</v>
      </c>
      <c r="E182" s="128">
        <v>965</v>
      </c>
      <c r="F182" s="25">
        <v>16</v>
      </c>
      <c r="G182" s="61">
        <v>16</v>
      </c>
      <c r="H182" s="61">
        <v>0</v>
      </c>
      <c r="I182" s="61">
        <v>1</v>
      </c>
      <c r="J182" s="34"/>
      <c r="K182" s="61">
        <v>0</v>
      </c>
      <c r="L182" s="61">
        <v>0</v>
      </c>
      <c r="M182" s="61">
        <v>0</v>
      </c>
      <c r="N182" s="61"/>
      <c r="O182" s="61">
        <v>0</v>
      </c>
    </row>
    <row r="183" spans="2:15" x14ac:dyDescent="0.3">
      <c r="B183" s="3" t="s">
        <v>517</v>
      </c>
      <c r="C183" s="3" t="s">
        <v>43</v>
      </c>
      <c r="D183" s="3" t="s">
        <v>103</v>
      </c>
      <c r="E183" s="3"/>
      <c r="F183" s="125">
        <v>1988</v>
      </c>
      <c r="G183" s="125">
        <v>1541</v>
      </c>
      <c r="H183" s="125">
        <v>447</v>
      </c>
      <c r="I183" s="125">
        <v>103</v>
      </c>
      <c r="J183" s="9"/>
      <c r="K183" s="125">
        <v>5</v>
      </c>
      <c r="L183" s="125">
        <v>295</v>
      </c>
      <c r="M183" s="125">
        <v>0</v>
      </c>
      <c r="N183" s="125"/>
      <c r="O183" s="125">
        <v>0</v>
      </c>
    </row>
    <row r="184" spans="2:15" x14ac:dyDescent="0.3">
      <c r="B184" s="2" t="s">
        <v>517</v>
      </c>
      <c r="C184" s="2" t="s">
        <v>43</v>
      </c>
      <c r="D184" s="2" t="s">
        <v>207</v>
      </c>
      <c r="E184" s="128">
        <v>437</v>
      </c>
      <c r="F184" s="25">
        <v>1988</v>
      </c>
      <c r="G184" s="61">
        <v>1541</v>
      </c>
      <c r="H184" s="61">
        <v>447</v>
      </c>
      <c r="I184" s="61">
        <v>103</v>
      </c>
      <c r="J184" s="34"/>
      <c r="K184" s="61">
        <v>5</v>
      </c>
      <c r="L184" s="61">
        <v>295</v>
      </c>
      <c r="M184" s="61">
        <v>0</v>
      </c>
      <c r="N184" s="61"/>
      <c r="O184" s="61">
        <v>0</v>
      </c>
    </row>
    <row r="185" spans="2:15" x14ac:dyDescent="0.3">
      <c r="B185" s="3" t="s">
        <v>518</v>
      </c>
      <c r="C185" s="3" t="s">
        <v>44</v>
      </c>
      <c r="D185" s="3" t="s">
        <v>103</v>
      </c>
      <c r="E185" s="3"/>
      <c r="F185" s="125">
        <v>84324</v>
      </c>
      <c r="G185" s="125">
        <v>8530</v>
      </c>
      <c r="H185" s="125">
        <v>75794</v>
      </c>
      <c r="I185" s="125">
        <v>424</v>
      </c>
      <c r="J185" s="9"/>
      <c r="K185" s="125">
        <v>2432.75</v>
      </c>
      <c r="L185" s="125">
        <v>0</v>
      </c>
      <c r="M185" s="125">
        <v>1487</v>
      </c>
      <c r="N185" s="125"/>
      <c r="O185" s="125">
        <v>230</v>
      </c>
    </row>
    <row r="186" spans="2:15" x14ac:dyDescent="0.3">
      <c r="B186" s="2" t="s">
        <v>518</v>
      </c>
      <c r="C186" s="2" t="s">
        <v>44</v>
      </c>
      <c r="D186" s="2" t="s">
        <v>208</v>
      </c>
      <c r="E186" s="128">
        <v>474</v>
      </c>
      <c r="F186" s="25">
        <v>9781</v>
      </c>
      <c r="G186" s="25">
        <v>0</v>
      </c>
      <c r="H186" s="25">
        <v>9781</v>
      </c>
      <c r="I186" s="25">
        <v>2</v>
      </c>
      <c r="J186" s="34"/>
      <c r="K186" s="25">
        <v>4</v>
      </c>
      <c r="L186" s="25">
        <v>0</v>
      </c>
      <c r="M186" s="25">
        <v>0</v>
      </c>
      <c r="N186" s="25"/>
      <c r="O186" s="25">
        <v>0</v>
      </c>
    </row>
    <row r="187" spans="2:15" x14ac:dyDescent="0.3">
      <c r="B187" s="2" t="s">
        <v>518</v>
      </c>
      <c r="C187" s="2" t="s">
        <v>44</v>
      </c>
      <c r="D187" s="2" t="s">
        <v>209</v>
      </c>
      <c r="E187" s="128">
        <v>305</v>
      </c>
      <c r="F187" s="25">
        <v>8156</v>
      </c>
      <c r="G187" s="25">
        <v>315</v>
      </c>
      <c r="H187" s="25">
        <v>7841</v>
      </c>
      <c r="I187" s="25">
        <v>6</v>
      </c>
      <c r="J187" s="34"/>
      <c r="K187" s="25">
        <v>86</v>
      </c>
      <c r="L187" s="25">
        <v>0</v>
      </c>
      <c r="M187" s="25">
        <v>0</v>
      </c>
      <c r="N187" s="25"/>
      <c r="O187" s="25">
        <v>230</v>
      </c>
    </row>
    <row r="188" spans="2:15" x14ac:dyDescent="0.3">
      <c r="B188" s="2" t="s">
        <v>518</v>
      </c>
      <c r="C188" s="2" t="s">
        <v>44</v>
      </c>
      <c r="D188" s="2" t="s">
        <v>210</v>
      </c>
      <c r="E188" s="128">
        <v>56</v>
      </c>
      <c r="F188" s="25">
        <v>36910</v>
      </c>
      <c r="G188" s="25">
        <v>8215</v>
      </c>
      <c r="H188" s="25">
        <v>28695</v>
      </c>
      <c r="I188" s="25">
        <v>405</v>
      </c>
      <c r="J188" s="34"/>
      <c r="K188" s="25">
        <v>0</v>
      </c>
      <c r="L188" s="25">
        <v>0</v>
      </c>
      <c r="M188" s="25">
        <v>0</v>
      </c>
      <c r="N188" s="25"/>
      <c r="O188" s="25">
        <v>0</v>
      </c>
    </row>
    <row r="189" spans="2:15" x14ac:dyDescent="0.3">
      <c r="B189" s="2" t="s">
        <v>518</v>
      </c>
      <c r="C189" s="2" t="s">
        <v>44</v>
      </c>
      <c r="D189" s="2" t="s">
        <v>955</v>
      </c>
      <c r="E189" s="128">
        <v>966</v>
      </c>
      <c r="F189" s="25">
        <v>66</v>
      </c>
      <c r="G189" s="25">
        <v>0</v>
      </c>
      <c r="H189" s="25">
        <v>66</v>
      </c>
      <c r="I189" s="25">
        <v>1</v>
      </c>
      <c r="J189" s="34"/>
      <c r="K189" s="25">
        <v>0</v>
      </c>
      <c r="L189" s="25">
        <v>0</v>
      </c>
      <c r="M189" s="25">
        <v>0</v>
      </c>
      <c r="N189" s="25"/>
      <c r="O189" s="25">
        <v>0</v>
      </c>
    </row>
    <row r="190" spans="2:15" x14ac:dyDescent="0.3">
      <c r="B190" s="2" t="s">
        <v>518</v>
      </c>
      <c r="C190" s="2" t="s">
        <v>44</v>
      </c>
      <c r="D190" s="2" t="s">
        <v>211</v>
      </c>
      <c r="E190" s="128">
        <v>313</v>
      </c>
      <c r="F190" s="25">
        <v>7470</v>
      </c>
      <c r="G190" s="25">
        <v>0</v>
      </c>
      <c r="H190" s="25">
        <v>7470</v>
      </c>
      <c r="I190" s="25">
        <v>7</v>
      </c>
      <c r="J190" s="34"/>
      <c r="K190" s="25">
        <v>0</v>
      </c>
      <c r="L190" s="25">
        <v>0</v>
      </c>
      <c r="M190" s="25">
        <v>1487</v>
      </c>
      <c r="N190" s="25"/>
      <c r="O190" s="25">
        <v>0</v>
      </c>
    </row>
    <row r="191" spans="2:15" x14ac:dyDescent="0.3">
      <c r="B191" s="2" t="s">
        <v>518</v>
      </c>
      <c r="C191" s="2" t="s">
        <v>44</v>
      </c>
      <c r="D191" s="2" t="s">
        <v>212</v>
      </c>
      <c r="E191" s="128">
        <v>267</v>
      </c>
      <c r="F191" s="25">
        <v>21559</v>
      </c>
      <c r="G191" s="25">
        <v>0</v>
      </c>
      <c r="H191" s="25">
        <v>21559</v>
      </c>
      <c r="I191" s="25">
        <v>2</v>
      </c>
      <c r="J191" s="34"/>
      <c r="K191" s="25">
        <v>2342.75</v>
      </c>
      <c r="L191" s="25">
        <v>0</v>
      </c>
      <c r="M191" s="25">
        <v>0</v>
      </c>
      <c r="N191" s="25"/>
      <c r="O191" s="25">
        <v>0</v>
      </c>
    </row>
    <row r="192" spans="2:15" x14ac:dyDescent="0.3">
      <c r="B192" s="2" t="s">
        <v>518</v>
      </c>
      <c r="C192" s="2" t="s">
        <v>44</v>
      </c>
      <c r="D192" s="2" t="s">
        <v>956</v>
      </c>
      <c r="E192" s="128">
        <v>967</v>
      </c>
      <c r="F192" s="25">
        <v>382</v>
      </c>
      <c r="G192" s="61">
        <v>0</v>
      </c>
      <c r="H192" s="61">
        <v>382</v>
      </c>
      <c r="I192" s="61">
        <v>1</v>
      </c>
      <c r="J192" s="34"/>
      <c r="K192" s="61">
        <v>0</v>
      </c>
      <c r="L192" s="61">
        <v>0</v>
      </c>
      <c r="M192" s="61">
        <v>0</v>
      </c>
      <c r="N192" s="61"/>
      <c r="O192" s="61">
        <v>0</v>
      </c>
    </row>
    <row r="193" spans="2:15" x14ac:dyDescent="0.3">
      <c r="B193" s="3" t="s">
        <v>519</v>
      </c>
      <c r="C193" s="3" t="s">
        <v>45</v>
      </c>
      <c r="D193" s="3" t="s">
        <v>103</v>
      </c>
      <c r="E193" s="3"/>
      <c r="F193" s="125">
        <v>1090.5</v>
      </c>
      <c r="G193" s="125">
        <v>636.5</v>
      </c>
      <c r="H193" s="125">
        <v>454</v>
      </c>
      <c r="I193" s="125">
        <v>76</v>
      </c>
      <c r="J193" s="9"/>
      <c r="K193" s="125">
        <v>600</v>
      </c>
      <c r="L193" s="125">
        <v>0</v>
      </c>
      <c r="M193" s="125">
        <v>0</v>
      </c>
      <c r="N193" s="125"/>
      <c r="O193" s="125">
        <v>0</v>
      </c>
    </row>
    <row r="194" spans="2:15" x14ac:dyDescent="0.3">
      <c r="B194" s="2" t="s">
        <v>519</v>
      </c>
      <c r="C194" s="2" t="s">
        <v>45</v>
      </c>
      <c r="D194" s="2" t="s">
        <v>213</v>
      </c>
      <c r="E194" s="128">
        <v>364</v>
      </c>
      <c r="F194" s="25">
        <v>283</v>
      </c>
      <c r="G194" s="25">
        <v>197</v>
      </c>
      <c r="H194" s="25">
        <v>86</v>
      </c>
      <c r="I194" s="25">
        <v>2</v>
      </c>
      <c r="J194" s="34"/>
      <c r="K194" s="25">
        <v>0</v>
      </c>
      <c r="L194" s="25">
        <v>0</v>
      </c>
      <c r="M194" s="25">
        <v>0</v>
      </c>
      <c r="N194" s="25"/>
      <c r="O194" s="25">
        <v>0</v>
      </c>
    </row>
    <row r="195" spans="2:15" x14ac:dyDescent="0.3">
      <c r="B195" s="2" t="s">
        <v>519</v>
      </c>
      <c r="C195" s="2" t="s">
        <v>45</v>
      </c>
      <c r="D195" s="2" t="s">
        <v>988</v>
      </c>
      <c r="E195" s="128">
        <v>353</v>
      </c>
      <c r="F195" s="25">
        <v>207.5</v>
      </c>
      <c r="G195" s="25">
        <v>187.5</v>
      </c>
      <c r="H195" s="25">
        <v>20</v>
      </c>
      <c r="I195" s="25">
        <v>73</v>
      </c>
      <c r="J195" s="34"/>
      <c r="K195" s="25">
        <v>0</v>
      </c>
      <c r="L195" s="25">
        <v>0</v>
      </c>
      <c r="M195" s="25">
        <v>0</v>
      </c>
      <c r="N195" s="25"/>
      <c r="O195" s="25">
        <v>0</v>
      </c>
    </row>
    <row r="196" spans="2:15" x14ac:dyDescent="0.3">
      <c r="B196" s="2" t="s">
        <v>519</v>
      </c>
      <c r="C196" s="2" t="s">
        <v>45</v>
      </c>
      <c r="D196" s="2" t="s">
        <v>215</v>
      </c>
      <c r="E196" s="128">
        <v>373</v>
      </c>
      <c r="F196" s="25">
        <v>600</v>
      </c>
      <c r="G196" s="61">
        <v>252</v>
      </c>
      <c r="H196" s="61">
        <v>348</v>
      </c>
      <c r="I196" s="61">
        <v>1</v>
      </c>
      <c r="J196" s="34"/>
      <c r="K196" s="61">
        <v>600</v>
      </c>
      <c r="L196" s="61">
        <v>0</v>
      </c>
      <c r="M196" s="61">
        <v>0</v>
      </c>
      <c r="N196" s="61"/>
      <c r="O196" s="61">
        <v>0</v>
      </c>
    </row>
    <row r="197" spans="2:15" x14ac:dyDescent="0.3">
      <c r="B197" s="3" t="s">
        <v>520</v>
      </c>
      <c r="C197" s="3" t="s">
        <v>46</v>
      </c>
      <c r="D197" s="3" t="s">
        <v>103</v>
      </c>
      <c r="E197" s="3"/>
      <c r="F197" s="125">
        <v>18816</v>
      </c>
      <c r="G197" s="125">
        <v>8546</v>
      </c>
      <c r="H197" s="125">
        <v>10270</v>
      </c>
      <c r="I197" s="125">
        <v>230</v>
      </c>
      <c r="J197" s="9"/>
      <c r="K197" s="125">
        <v>382.23</v>
      </c>
      <c r="L197" s="125">
        <v>271.22000000000003</v>
      </c>
      <c r="M197" s="125">
        <v>0</v>
      </c>
      <c r="N197" s="125"/>
      <c r="O197" s="125">
        <v>15860</v>
      </c>
    </row>
    <row r="198" spans="2:15" x14ac:dyDescent="0.3">
      <c r="B198" s="2" t="s">
        <v>520</v>
      </c>
      <c r="C198" s="2" t="s">
        <v>46</v>
      </c>
      <c r="D198" s="2" t="s">
        <v>216</v>
      </c>
      <c r="E198" s="128">
        <v>225</v>
      </c>
      <c r="F198" s="25">
        <v>5390</v>
      </c>
      <c r="G198" s="25">
        <v>740</v>
      </c>
      <c r="H198" s="25">
        <v>4650</v>
      </c>
      <c r="I198" s="25">
        <v>9</v>
      </c>
      <c r="J198" s="34"/>
      <c r="K198" s="25">
        <v>250</v>
      </c>
      <c r="L198" s="25">
        <v>0</v>
      </c>
      <c r="M198" s="25">
        <v>0</v>
      </c>
      <c r="N198" s="25"/>
      <c r="O198" s="25">
        <v>15860</v>
      </c>
    </row>
    <row r="199" spans="2:15" x14ac:dyDescent="0.3">
      <c r="B199" s="2" t="s">
        <v>520</v>
      </c>
      <c r="C199" s="2" t="s">
        <v>46</v>
      </c>
      <c r="D199" s="2" t="s">
        <v>217</v>
      </c>
      <c r="E199" s="128">
        <v>26</v>
      </c>
      <c r="F199" s="25">
        <v>13426</v>
      </c>
      <c r="G199" s="61">
        <v>7806</v>
      </c>
      <c r="H199" s="61">
        <v>5620</v>
      </c>
      <c r="I199" s="61">
        <v>221</v>
      </c>
      <c r="J199" s="34"/>
      <c r="K199" s="61">
        <v>132.22999999999999</v>
      </c>
      <c r="L199" s="61">
        <v>271.22000000000003</v>
      </c>
      <c r="M199" s="61">
        <v>0</v>
      </c>
      <c r="N199" s="61"/>
      <c r="O199" s="61">
        <v>0</v>
      </c>
    </row>
    <row r="200" spans="2:15" x14ac:dyDescent="0.3">
      <c r="B200" s="3" t="s">
        <v>521</v>
      </c>
      <c r="C200" s="3" t="s">
        <v>47</v>
      </c>
      <c r="D200" s="3" t="s">
        <v>103</v>
      </c>
      <c r="E200" s="3"/>
      <c r="F200" s="125">
        <v>2432</v>
      </c>
      <c r="G200" s="125">
        <v>1356</v>
      </c>
      <c r="H200" s="125">
        <v>1076</v>
      </c>
      <c r="I200" s="125">
        <v>91</v>
      </c>
      <c r="J200" s="9"/>
      <c r="K200" s="125">
        <v>707</v>
      </c>
      <c r="L200" s="125">
        <v>272</v>
      </c>
      <c r="M200" s="125">
        <v>190</v>
      </c>
      <c r="N200" s="125"/>
      <c r="O200" s="125">
        <v>0</v>
      </c>
    </row>
    <row r="201" spans="2:15" x14ac:dyDescent="0.3">
      <c r="B201" s="2" t="s">
        <v>521</v>
      </c>
      <c r="C201" s="2" t="s">
        <v>47</v>
      </c>
      <c r="D201" s="2" t="s">
        <v>218</v>
      </c>
      <c r="E201" s="128">
        <v>409</v>
      </c>
      <c r="F201" s="25">
        <v>1375</v>
      </c>
      <c r="G201" s="25">
        <v>1085</v>
      </c>
      <c r="H201" s="25">
        <v>290</v>
      </c>
      <c r="I201" s="25">
        <v>90</v>
      </c>
      <c r="J201" s="34"/>
      <c r="K201" s="25">
        <v>11</v>
      </c>
      <c r="L201" s="25">
        <v>272</v>
      </c>
      <c r="M201" s="25">
        <v>190</v>
      </c>
      <c r="N201" s="25"/>
      <c r="O201" s="25">
        <v>0</v>
      </c>
    </row>
    <row r="202" spans="2:15" x14ac:dyDescent="0.3">
      <c r="B202" s="2" t="s">
        <v>521</v>
      </c>
      <c r="C202" s="2" t="s">
        <v>47</v>
      </c>
      <c r="D202" s="2" t="s">
        <v>219</v>
      </c>
      <c r="E202" s="128">
        <v>411</v>
      </c>
      <c r="F202" s="25">
        <v>1057</v>
      </c>
      <c r="G202" s="61">
        <v>271</v>
      </c>
      <c r="H202" s="61">
        <v>786</v>
      </c>
      <c r="I202" s="61">
        <v>1</v>
      </c>
      <c r="J202" s="34"/>
      <c r="K202" s="61">
        <v>696</v>
      </c>
      <c r="L202" s="61">
        <v>0</v>
      </c>
      <c r="M202" s="61">
        <v>0</v>
      </c>
      <c r="N202" s="61"/>
      <c r="O202" s="61">
        <v>0</v>
      </c>
    </row>
    <row r="203" spans="2:15" x14ac:dyDescent="0.3">
      <c r="B203" s="3" t="s">
        <v>522</v>
      </c>
      <c r="C203" s="3" t="s">
        <v>957</v>
      </c>
      <c r="D203" s="3" t="s">
        <v>103</v>
      </c>
      <c r="E203" s="3"/>
      <c r="F203" s="125">
        <v>16010</v>
      </c>
      <c r="G203" s="125">
        <v>2544</v>
      </c>
      <c r="H203" s="125">
        <v>13466</v>
      </c>
      <c r="I203" s="125">
        <v>286</v>
      </c>
      <c r="J203" s="9"/>
      <c r="K203" s="125">
        <v>14</v>
      </c>
      <c r="L203" s="125">
        <v>1400</v>
      </c>
      <c r="M203" s="125">
        <v>0</v>
      </c>
      <c r="N203" s="125"/>
      <c r="O203" s="125">
        <v>46920</v>
      </c>
    </row>
    <row r="204" spans="2:15" x14ac:dyDescent="0.3">
      <c r="B204" s="2" t="s">
        <v>522</v>
      </c>
      <c r="C204" s="2" t="s">
        <v>957</v>
      </c>
      <c r="D204" s="2" t="s">
        <v>191</v>
      </c>
      <c r="E204" s="128">
        <v>623</v>
      </c>
      <c r="F204" s="25">
        <v>12863</v>
      </c>
      <c r="G204" s="25">
        <v>0</v>
      </c>
      <c r="H204" s="25">
        <v>12863</v>
      </c>
      <c r="I204" s="25">
        <v>0</v>
      </c>
      <c r="J204" s="34"/>
      <c r="K204" s="25">
        <v>0</v>
      </c>
      <c r="L204" s="25">
        <v>0</v>
      </c>
      <c r="M204" s="25">
        <v>0</v>
      </c>
      <c r="N204" s="25"/>
      <c r="O204" s="25">
        <v>0</v>
      </c>
    </row>
    <row r="205" spans="2:15" x14ac:dyDescent="0.3">
      <c r="B205" s="2" t="s">
        <v>522</v>
      </c>
      <c r="C205" s="2" t="s">
        <v>957</v>
      </c>
      <c r="D205" s="2" t="s">
        <v>958</v>
      </c>
      <c r="E205" s="128">
        <v>68</v>
      </c>
      <c r="F205" s="25">
        <v>2818</v>
      </c>
      <c r="G205" s="25">
        <v>2215</v>
      </c>
      <c r="H205" s="25">
        <v>603</v>
      </c>
      <c r="I205" s="25">
        <v>116</v>
      </c>
      <c r="J205" s="34"/>
      <c r="K205" s="25">
        <v>14</v>
      </c>
      <c r="L205" s="25">
        <v>1400</v>
      </c>
      <c r="M205" s="25">
        <v>0</v>
      </c>
      <c r="N205" s="25"/>
      <c r="O205" s="25">
        <v>220</v>
      </c>
    </row>
    <row r="206" spans="2:15" x14ac:dyDescent="0.3">
      <c r="B206" s="2" t="s">
        <v>522</v>
      </c>
      <c r="C206" s="2" t="s">
        <v>957</v>
      </c>
      <c r="D206" s="2" t="s">
        <v>959</v>
      </c>
      <c r="E206" s="128">
        <v>295</v>
      </c>
      <c r="F206" s="25">
        <v>3</v>
      </c>
      <c r="G206" s="25">
        <v>3</v>
      </c>
      <c r="H206" s="25">
        <v>0</v>
      </c>
      <c r="I206" s="25">
        <v>1</v>
      </c>
      <c r="J206" s="34"/>
      <c r="K206" s="25">
        <v>0</v>
      </c>
      <c r="L206" s="25">
        <v>0</v>
      </c>
      <c r="M206" s="25">
        <v>0</v>
      </c>
      <c r="N206" s="25"/>
      <c r="O206" s="25">
        <v>46700</v>
      </c>
    </row>
    <row r="207" spans="2:15" x14ac:dyDescent="0.3">
      <c r="B207" s="2" t="s">
        <v>522</v>
      </c>
      <c r="C207" s="2" t="s">
        <v>957</v>
      </c>
      <c r="D207" s="2" t="s">
        <v>960</v>
      </c>
      <c r="E207" s="128">
        <v>610</v>
      </c>
      <c r="F207" s="25">
        <v>326</v>
      </c>
      <c r="G207" s="61">
        <v>326</v>
      </c>
      <c r="H207" s="61">
        <v>0</v>
      </c>
      <c r="I207" s="61">
        <v>169</v>
      </c>
      <c r="J207" s="34"/>
      <c r="K207" s="61">
        <v>0</v>
      </c>
      <c r="L207" s="61">
        <v>0</v>
      </c>
      <c r="M207" s="61">
        <v>0</v>
      </c>
      <c r="N207" s="61"/>
      <c r="O207" s="61">
        <v>0</v>
      </c>
    </row>
    <row r="208" spans="2:15" x14ac:dyDescent="0.3">
      <c r="B208" s="3" t="s">
        <v>523</v>
      </c>
      <c r="C208" s="3" t="s">
        <v>48</v>
      </c>
      <c r="D208" s="3" t="s">
        <v>103</v>
      </c>
      <c r="E208" s="3"/>
      <c r="F208" s="125">
        <v>4447.3999999999996</v>
      </c>
      <c r="G208" s="125">
        <v>2628.02</v>
      </c>
      <c r="H208" s="125">
        <v>1819.38</v>
      </c>
      <c r="I208" s="125">
        <v>104</v>
      </c>
      <c r="J208" s="9"/>
      <c r="K208" s="125">
        <v>103.4</v>
      </c>
      <c r="L208" s="125">
        <v>355</v>
      </c>
      <c r="M208" s="125">
        <v>0</v>
      </c>
      <c r="N208" s="125"/>
      <c r="O208" s="125">
        <v>59</v>
      </c>
    </row>
    <row r="209" spans="2:15" x14ac:dyDescent="0.3">
      <c r="B209" s="2" t="s">
        <v>523</v>
      </c>
      <c r="C209" s="2" t="s">
        <v>48</v>
      </c>
      <c r="D209" s="2" t="s">
        <v>220</v>
      </c>
      <c r="E209" s="128">
        <v>371</v>
      </c>
      <c r="F209" s="25">
        <v>10</v>
      </c>
      <c r="G209" s="25">
        <v>10</v>
      </c>
      <c r="H209" s="25">
        <v>0</v>
      </c>
      <c r="I209" s="25">
        <v>1</v>
      </c>
      <c r="J209" s="34"/>
      <c r="K209" s="25">
        <v>0</v>
      </c>
      <c r="L209" s="25">
        <v>0</v>
      </c>
      <c r="M209" s="25">
        <v>0</v>
      </c>
      <c r="N209" s="25"/>
      <c r="O209" s="25">
        <v>0</v>
      </c>
    </row>
    <row r="210" spans="2:15" x14ac:dyDescent="0.3">
      <c r="B210" s="2" t="s">
        <v>523</v>
      </c>
      <c r="C210" s="2" t="s">
        <v>48</v>
      </c>
      <c r="D210" s="2" t="s">
        <v>221</v>
      </c>
      <c r="E210" s="128">
        <v>347</v>
      </c>
      <c r="F210" s="25">
        <v>4437.3999999999996</v>
      </c>
      <c r="G210" s="61">
        <v>2618.02</v>
      </c>
      <c r="H210" s="61">
        <v>1819.38</v>
      </c>
      <c r="I210" s="61">
        <v>103</v>
      </c>
      <c r="J210" s="34"/>
      <c r="K210" s="61">
        <v>103.4</v>
      </c>
      <c r="L210" s="61">
        <v>355</v>
      </c>
      <c r="M210" s="61">
        <v>0</v>
      </c>
      <c r="N210" s="61"/>
      <c r="O210" s="61">
        <v>59</v>
      </c>
    </row>
    <row r="211" spans="2:15" x14ac:dyDescent="0.3">
      <c r="B211" s="3" t="s">
        <v>524</v>
      </c>
      <c r="C211" s="3" t="s">
        <v>49</v>
      </c>
      <c r="D211" s="3" t="s">
        <v>103</v>
      </c>
      <c r="E211" s="3"/>
      <c r="F211" s="125">
        <v>3808.12</v>
      </c>
      <c r="G211" s="125">
        <v>3197.92</v>
      </c>
      <c r="H211" s="125">
        <v>610.19999999999993</v>
      </c>
      <c r="I211" s="125">
        <v>148</v>
      </c>
      <c r="J211" s="9"/>
      <c r="K211" s="125">
        <v>330</v>
      </c>
      <c r="L211" s="125">
        <v>8261</v>
      </c>
      <c r="M211" s="125">
        <v>0</v>
      </c>
      <c r="N211" s="125"/>
      <c r="O211" s="125">
        <v>4007</v>
      </c>
    </row>
    <row r="212" spans="2:15" x14ac:dyDescent="0.3">
      <c r="B212" s="2" t="s">
        <v>524</v>
      </c>
      <c r="C212" s="2" t="s">
        <v>49</v>
      </c>
      <c r="D212" s="2" t="s">
        <v>222</v>
      </c>
      <c r="E212" s="128">
        <v>355</v>
      </c>
      <c r="F212" s="25">
        <v>3808.12</v>
      </c>
      <c r="G212" s="61">
        <v>3197.92</v>
      </c>
      <c r="H212" s="61">
        <v>610.19999999999993</v>
      </c>
      <c r="I212" s="61">
        <v>148</v>
      </c>
      <c r="J212" s="34"/>
      <c r="K212" s="61">
        <v>330</v>
      </c>
      <c r="L212" s="61">
        <v>8261</v>
      </c>
      <c r="M212" s="61">
        <v>0</v>
      </c>
      <c r="N212" s="61"/>
      <c r="O212" s="61">
        <v>4007</v>
      </c>
    </row>
    <row r="213" spans="2:15" x14ac:dyDescent="0.3">
      <c r="B213" s="3" t="s">
        <v>525</v>
      </c>
      <c r="C213" s="3" t="s">
        <v>50</v>
      </c>
      <c r="D213" s="3" t="s">
        <v>103</v>
      </c>
      <c r="E213" s="3"/>
      <c r="F213" s="125">
        <v>3034</v>
      </c>
      <c r="G213" s="125">
        <v>2421</v>
      </c>
      <c r="H213" s="125">
        <v>613</v>
      </c>
      <c r="I213" s="125">
        <v>166</v>
      </c>
      <c r="J213" s="9"/>
      <c r="K213" s="125">
        <v>21</v>
      </c>
      <c r="L213" s="125">
        <v>45</v>
      </c>
      <c r="M213" s="125">
        <v>48</v>
      </c>
      <c r="N213" s="125"/>
      <c r="O213" s="125">
        <v>0.2</v>
      </c>
    </row>
    <row r="214" spans="2:15" x14ac:dyDescent="0.3">
      <c r="B214" s="2" t="s">
        <v>525</v>
      </c>
      <c r="C214" s="2" t="s">
        <v>50</v>
      </c>
      <c r="D214" s="2" t="s">
        <v>223</v>
      </c>
      <c r="E214" s="128">
        <v>85</v>
      </c>
      <c r="F214" s="25">
        <v>3034</v>
      </c>
      <c r="G214" s="61">
        <v>2421</v>
      </c>
      <c r="H214" s="61">
        <v>613</v>
      </c>
      <c r="I214" s="61">
        <v>166</v>
      </c>
      <c r="J214" s="34"/>
      <c r="K214" s="61">
        <v>21</v>
      </c>
      <c r="L214" s="61">
        <v>45</v>
      </c>
      <c r="M214" s="61">
        <v>48</v>
      </c>
      <c r="N214" s="61"/>
      <c r="O214" s="61">
        <v>0.2</v>
      </c>
    </row>
    <row r="215" spans="2:15" x14ac:dyDescent="0.3">
      <c r="B215" s="3" t="s">
        <v>526</v>
      </c>
      <c r="C215" s="3" t="s">
        <v>51</v>
      </c>
      <c r="D215" s="3" t="s">
        <v>103</v>
      </c>
      <c r="E215" s="3"/>
      <c r="F215" s="125">
        <v>39626.19</v>
      </c>
      <c r="G215" s="125">
        <v>11847</v>
      </c>
      <c r="H215" s="125">
        <v>27779.19</v>
      </c>
      <c r="I215" s="125">
        <v>566</v>
      </c>
      <c r="J215" s="9"/>
      <c r="K215" s="125">
        <v>3525</v>
      </c>
      <c r="L215" s="125">
        <v>0</v>
      </c>
      <c r="M215" s="125">
        <v>1516</v>
      </c>
      <c r="N215" s="125"/>
      <c r="O215" s="125">
        <v>1412653</v>
      </c>
    </row>
    <row r="216" spans="2:15" x14ac:dyDescent="0.3">
      <c r="B216" s="2" t="s">
        <v>526</v>
      </c>
      <c r="C216" s="2" t="s">
        <v>51</v>
      </c>
      <c r="D216" s="2" t="s">
        <v>224</v>
      </c>
      <c r="E216" s="128">
        <v>476</v>
      </c>
      <c r="F216" s="25">
        <v>3696</v>
      </c>
      <c r="G216" s="25">
        <v>0</v>
      </c>
      <c r="H216" s="25">
        <v>3696</v>
      </c>
      <c r="I216" s="25">
        <v>1</v>
      </c>
      <c r="J216" s="34"/>
      <c r="K216" s="25">
        <v>0</v>
      </c>
      <c r="L216" s="25">
        <v>0</v>
      </c>
      <c r="M216" s="25">
        <v>0</v>
      </c>
      <c r="N216" s="25"/>
      <c r="O216" s="25">
        <v>0</v>
      </c>
    </row>
    <row r="217" spans="2:15" x14ac:dyDescent="0.3">
      <c r="B217" s="2" t="s">
        <v>526</v>
      </c>
      <c r="C217" s="2" t="s">
        <v>51</v>
      </c>
      <c r="D217" s="2" t="s">
        <v>225</v>
      </c>
      <c r="E217" s="128">
        <v>216</v>
      </c>
      <c r="F217" s="25">
        <v>10465</v>
      </c>
      <c r="G217" s="25">
        <v>120</v>
      </c>
      <c r="H217" s="25">
        <v>10345</v>
      </c>
      <c r="I217" s="25">
        <v>10</v>
      </c>
      <c r="J217" s="34"/>
      <c r="K217" s="25">
        <v>0</v>
      </c>
      <c r="L217" s="25">
        <v>0</v>
      </c>
      <c r="M217" s="25">
        <v>0</v>
      </c>
      <c r="N217" s="25"/>
      <c r="O217" s="25">
        <v>1347918</v>
      </c>
    </row>
    <row r="218" spans="2:15" x14ac:dyDescent="0.3">
      <c r="B218" s="2" t="s">
        <v>526</v>
      </c>
      <c r="C218" s="2" t="s">
        <v>51</v>
      </c>
      <c r="D218" s="2" t="s">
        <v>226</v>
      </c>
      <c r="E218" s="128">
        <v>244</v>
      </c>
      <c r="F218" s="25">
        <v>1013</v>
      </c>
      <c r="G218" s="25">
        <v>972</v>
      </c>
      <c r="H218" s="25">
        <v>41</v>
      </c>
      <c r="I218" s="25">
        <v>14</v>
      </c>
      <c r="J218" s="34"/>
      <c r="K218" s="25">
        <v>0</v>
      </c>
      <c r="L218" s="25">
        <v>0</v>
      </c>
      <c r="M218" s="25">
        <v>0</v>
      </c>
      <c r="N218" s="25"/>
      <c r="O218" s="25">
        <v>0</v>
      </c>
    </row>
    <row r="219" spans="2:15" x14ac:dyDescent="0.3">
      <c r="B219" s="2" t="s">
        <v>526</v>
      </c>
      <c r="C219" s="2" t="s">
        <v>51</v>
      </c>
      <c r="D219" s="2" t="s">
        <v>227</v>
      </c>
      <c r="E219" s="128">
        <v>8</v>
      </c>
      <c r="F219" s="25">
        <v>16226.189999999999</v>
      </c>
      <c r="G219" s="25">
        <v>10600</v>
      </c>
      <c r="H219" s="25">
        <v>5626.19</v>
      </c>
      <c r="I219" s="25">
        <v>490</v>
      </c>
      <c r="J219" s="34"/>
      <c r="K219" s="25">
        <v>125</v>
      </c>
      <c r="L219" s="25">
        <v>0</v>
      </c>
      <c r="M219" s="25">
        <v>0</v>
      </c>
      <c r="N219" s="25"/>
      <c r="O219" s="25">
        <v>90</v>
      </c>
    </row>
    <row r="220" spans="2:15" x14ac:dyDescent="0.3">
      <c r="B220" s="2" t="s">
        <v>526</v>
      </c>
      <c r="C220" s="2" t="s">
        <v>51</v>
      </c>
      <c r="D220" s="2" t="s">
        <v>228</v>
      </c>
      <c r="E220" s="128">
        <v>245</v>
      </c>
      <c r="F220" s="25">
        <v>288</v>
      </c>
      <c r="G220" s="25">
        <v>0</v>
      </c>
      <c r="H220" s="25">
        <v>288</v>
      </c>
      <c r="I220" s="25">
        <v>1</v>
      </c>
      <c r="J220" s="34"/>
      <c r="K220" s="25">
        <v>0</v>
      </c>
      <c r="L220" s="25">
        <v>0</v>
      </c>
      <c r="M220" s="25">
        <v>0</v>
      </c>
      <c r="N220" s="25"/>
      <c r="O220" s="25">
        <v>0</v>
      </c>
    </row>
    <row r="221" spans="2:15" x14ac:dyDescent="0.3">
      <c r="B221" s="2" t="s">
        <v>526</v>
      </c>
      <c r="C221" s="2" t="s">
        <v>51</v>
      </c>
      <c r="D221" s="2" t="s">
        <v>229</v>
      </c>
      <c r="E221" s="128">
        <v>217</v>
      </c>
      <c r="F221" s="25">
        <v>7813</v>
      </c>
      <c r="G221" s="25">
        <v>53</v>
      </c>
      <c r="H221" s="25">
        <v>7760</v>
      </c>
      <c r="I221" s="25">
        <v>34</v>
      </c>
      <c r="J221" s="34"/>
      <c r="K221" s="25">
        <v>0</v>
      </c>
      <c r="L221" s="25">
        <v>0</v>
      </c>
      <c r="M221" s="25">
        <v>1516</v>
      </c>
      <c r="N221" s="25"/>
      <c r="O221" s="25">
        <v>64645</v>
      </c>
    </row>
    <row r="222" spans="2:15" x14ac:dyDescent="0.3">
      <c r="B222" s="2" t="s">
        <v>526</v>
      </c>
      <c r="C222" s="2" t="s">
        <v>51</v>
      </c>
      <c r="D222" s="2" t="s">
        <v>230</v>
      </c>
      <c r="E222" s="128">
        <v>448</v>
      </c>
      <c r="F222" s="25">
        <v>125</v>
      </c>
      <c r="G222" s="61">
        <v>102</v>
      </c>
      <c r="H222" s="61">
        <v>23</v>
      </c>
      <c r="I222" s="61">
        <v>16</v>
      </c>
      <c r="J222" s="34"/>
      <c r="K222" s="61">
        <v>3400</v>
      </c>
      <c r="L222" s="61">
        <v>0</v>
      </c>
      <c r="M222" s="61">
        <v>0</v>
      </c>
      <c r="N222" s="61"/>
      <c r="O222" s="61">
        <v>0</v>
      </c>
    </row>
    <row r="223" spans="2:15" x14ac:dyDescent="0.3">
      <c r="B223" s="3" t="s">
        <v>527</v>
      </c>
      <c r="C223" s="3" t="s">
        <v>52</v>
      </c>
      <c r="D223" s="3" t="s">
        <v>103</v>
      </c>
      <c r="E223" s="3"/>
      <c r="F223" s="125">
        <v>17922</v>
      </c>
      <c r="G223" s="125">
        <v>6550</v>
      </c>
      <c r="H223" s="125">
        <v>11372</v>
      </c>
      <c r="I223" s="125">
        <v>133</v>
      </c>
      <c r="J223" s="9"/>
      <c r="K223" s="125">
        <v>80</v>
      </c>
      <c r="L223" s="125">
        <v>0</v>
      </c>
      <c r="M223" s="125">
        <v>0</v>
      </c>
      <c r="N223" s="125"/>
      <c r="O223" s="125">
        <v>1520</v>
      </c>
    </row>
    <row r="224" spans="2:15" x14ac:dyDescent="0.3">
      <c r="B224" s="2" t="s">
        <v>527</v>
      </c>
      <c r="C224" s="2" t="s">
        <v>52</v>
      </c>
      <c r="D224" s="2" t="s">
        <v>231</v>
      </c>
      <c r="E224" s="128">
        <v>449</v>
      </c>
      <c r="F224" s="25">
        <v>4000</v>
      </c>
      <c r="G224" s="25">
        <v>1200</v>
      </c>
      <c r="H224" s="25">
        <v>2800</v>
      </c>
      <c r="I224" s="25">
        <v>4</v>
      </c>
      <c r="J224" s="34"/>
      <c r="K224" s="25">
        <v>40</v>
      </c>
      <c r="L224" s="25">
        <v>0</v>
      </c>
      <c r="M224" s="25">
        <v>0</v>
      </c>
      <c r="N224" s="25"/>
      <c r="O224" s="25">
        <v>0</v>
      </c>
    </row>
    <row r="225" spans="2:15" x14ac:dyDescent="0.3">
      <c r="B225" s="2" t="s">
        <v>527</v>
      </c>
      <c r="C225" s="2" t="s">
        <v>52</v>
      </c>
      <c r="D225" s="2" t="s">
        <v>232</v>
      </c>
      <c r="E225" s="128">
        <v>306</v>
      </c>
      <c r="F225" s="25">
        <v>564</v>
      </c>
      <c r="G225" s="25">
        <v>264</v>
      </c>
      <c r="H225" s="25">
        <v>300</v>
      </c>
      <c r="I225" s="25">
        <v>1</v>
      </c>
      <c r="J225" s="34"/>
      <c r="K225" s="25">
        <v>0</v>
      </c>
      <c r="L225" s="25">
        <v>0</v>
      </c>
      <c r="M225" s="25">
        <v>0</v>
      </c>
      <c r="N225" s="25"/>
      <c r="O225" s="25">
        <v>0</v>
      </c>
    </row>
    <row r="226" spans="2:15" x14ac:dyDescent="0.3">
      <c r="B226" s="2" t="s">
        <v>527</v>
      </c>
      <c r="C226" s="2" t="s">
        <v>52</v>
      </c>
      <c r="D226" s="2" t="s">
        <v>233</v>
      </c>
      <c r="E226" s="128">
        <v>52</v>
      </c>
      <c r="F226" s="25">
        <v>13168</v>
      </c>
      <c r="G226" s="25">
        <v>5001</v>
      </c>
      <c r="H226" s="25">
        <v>8167</v>
      </c>
      <c r="I226" s="25">
        <v>127</v>
      </c>
      <c r="J226" s="34"/>
      <c r="K226" s="25">
        <v>40</v>
      </c>
      <c r="L226" s="25">
        <v>0</v>
      </c>
      <c r="M226" s="25">
        <v>0</v>
      </c>
      <c r="N226" s="25"/>
      <c r="O226" s="25">
        <v>1520</v>
      </c>
    </row>
    <row r="227" spans="2:15" x14ac:dyDescent="0.3">
      <c r="B227" s="2" t="s">
        <v>527</v>
      </c>
      <c r="C227" s="2" t="s">
        <v>52</v>
      </c>
      <c r="D227" s="2" t="s">
        <v>234</v>
      </c>
      <c r="E227" s="128">
        <v>307</v>
      </c>
      <c r="F227" s="25">
        <v>190</v>
      </c>
      <c r="G227" s="61">
        <v>85</v>
      </c>
      <c r="H227" s="61">
        <v>105</v>
      </c>
      <c r="I227" s="61">
        <v>1</v>
      </c>
      <c r="J227" s="34"/>
      <c r="K227" s="61">
        <v>0</v>
      </c>
      <c r="L227" s="61">
        <v>0</v>
      </c>
      <c r="M227" s="61">
        <v>0</v>
      </c>
      <c r="N227" s="61"/>
      <c r="O227" s="61">
        <v>0</v>
      </c>
    </row>
    <row r="228" spans="2:15" x14ac:dyDescent="0.3">
      <c r="B228" s="3" t="s">
        <v>528</v>
      </c>
      <c r="C228" s="3" t="s">
        <v>53</v>
      </c>
      <c r="D228" s="3" t="s">
        <v>103</v>
      </c>
      <c r="E228" s="3"/>
      <c r="F228" s="125">
        <v>2228</v>
      </c>
      <c r="G228" s="125">
        <v>1877</v>
      </c>
      <c r="H228" s="125">
        <v>351</v>
      </c>
      <c r="I228" s="125">
        <v>81</v>
      </c>
      <c r="J228" s="9"/>
      <c r="K228" s="125">
        <v>404</v>
      </c>
      <c r="L228" s="125">
        <v>772</v>
      </c>
      <c r="M228" s="125">
        <v>0</v>
      </c>
      <c r="N228" s="125"/>
      <c r="O228" s="125">
        <v>4050</v>
      </c>
    </row>
    <row r="229" spans="2:15" x14ac:dyDescent="0.3">
      <c r="B229" s="2" t="s">
        <v>528</v>
      </c>
      <c r="C229" s="2" t="s">
        <v>53</v>
      </c>
      <c r="D229" s="2" t="s">
        <v>235</v>
      </c>
      <c r="E229" s="128">
        <v>412</v>
      </c>
      <c r="F229" s="25">
        <v>2228</v>
      </c>
      <c r="G229" s="61">
        <v>1877</v>
      </c>
      <c r="H229" s="61">
        <v>351</v>
      </c>
      <c r="I229" s="61">
        <v>81</v>
      </c>
      <c r="J229" s="34"/>
      <c r="K229" s="61">
        <v>404</v>
      </c>
      <c r="L229" s="61">
        <v>772</v>
      </c>
      <c r="M229" s="61">
        <v>0</v>
      </c>
      <c r="N229" s="61"/>
      <c r="O229" s="61">
        <v>4050</v>
      </c>
    </row>
    <row r="230" spans="2:15" x14ac:dyDescent="0.3">
      <c r="B230" s="3" t="s">
        <v>529</v>
      </c>
      <c r="C230" s="3" t="s">
        <v>54</v>
      </c>
      <c r="D230" s="3" t="s">
        <v>103</v>
      </c>
      <c r="E230" s="3"/>
      <c r="F230" s="125">
        <v>7144.7</v>
      </c>
      <c r="G230" s="125">
        <v>5483</v>
      </c>
      <c r="H230" s="125">
        <v>1661.7</v>
      </c>
      <c r="I230" s="125">
        <v>293</v>
      </c>
      <c r="J230" s="9"/>
      <c r="K230" s="125">
        <v>43</v>
      </c>
      <c r="L230" s="125">
        <v>245</v>
      </c>
      <c r="M230" s="125">
        <v>8</v>
      </c>
      <c r="N230" s="125"/>
      <c r="O230" s="125">
        <v>14641</v>
      </c>
    </row>
    <row r="231" spans="2:15" x14ac:dyDescent="0.3">
      <c r="B231" s="2" t="s">
        <v>529</v>
      </c>
      <c r="C231" s="2" t="s">
        <v>54</v>
      </c>
      <c r="D231" s="2" t="s">
        <v>236</v>
      </c>
      <c r="E231" s="128">
        <v>392</v>
      </c>
      <c r="F231" s="25">
        <v>1014</v>
      </c>
      <c r="G231" s="25">
        <v>452</v>
      </c>
      <c r="H231" s="25">
        <v>562</v>
      </c>
      <c r="I231" s="25">
        <v>10</v>
      </c>
      <c r="J231" s="34"/>
      <c r="K231" s="25">
        <v>0</v>
      </c>
      <c r="L231" s="25">
        <v>0</v>
      </c>
      <c r="M231" s="25">
        <v>0</v>
      </c>
      <c r="N231" s="25"/>
      <c r="O231" s="25">
        <v>13660</v>
      </c>
    </row>
    <row r="232" spans="2:15" x14ac:dyDescent="0.3">
      <c r="B232" s="2" t="s">
        <v>529</v>
      </c>
      <c r="C232" s="2" t="s">
        <v>54</v>
      </c>
      <c r="D232" s="2" t="s">
        <v>237</v>
      </c>
      <c r="E232" s="128">
        <v>387</v>
      </c>
      <c r="F232" s="25">
        <v>4890.7</v>
      </c>
      <c r="G232" s="25">
        <v>3791</v>
      </c>
      <c r="H232" s="25">
        <v>1099.7</v>
      </c>
      <c r="I232" s="25">
        <v>281</v>
      </c>
      <c r="J232" s="34"/>
      <c r="K232" s="25">
        <v>43</v>
      </c>
      <c r="L232" s="25">
        <v>245</v>
      </c>
      <c r="M232" s="25">
        <v>8</v>
      </c>
      <c r="N232" s="25"/>
      <c r="O232" s="25">
        <v>981</v>
      </c>
    </row>
    <row r="233" spans="2:15" x14ac:dyDescent="0.3">
      <c r="B233" s="2" t="s">
        <v>529</v>
      </c>
      <c r="C233" s="2" t="s">
        <v>54</v>
      </c>
      <c r="D233" s="2" t="s">
        <v>961</v>
      </c>
      <c r="E233" s="128">
        <v>608</v>
      </c>
      <c r="F233" s="25">
        <v>1240</v>
      </c>
      <c r="G233" s="61">
        <v>1240</v>
      </c>
      <c r="H233" s="61">
        <v>0</v>
      </c>
      <c r="I233" s="61">
        <v>2</v>
      </c>
      <c r="J233" s="34"/>
      <c r="K233" s="61">
        <v>0</v>
      </c>
      <c r="L233" s="61">
        <v>0</v>
      </c>
      <c r="M233" s="61">
        <v>0</v>
      </c>
      <c r="N233" s="61"/>
      <c r="O233" s="61">
        <v>0</v>
      </c>
    </row>
    <row r="234" spans="2:15" x14ac:dyDescent="0.3">
      <c r="B234" s="3" t="s">
        <v>530</v>
      </c>
      <c r="C234" s="3" t="s">
        <v>55</v>
      </c>
      <c r="D234" s="3" t="s">
        <v>103</v>
      </c>
      <c r="E234" s="3"/>
      <c r="F234" s="125">
        <v>11162.95</v>
      </c>
      <c r="G234" s="125">
        <v>9548.01</v>
      </c>
      <c r="H234" s="125">
        <v>1614.94</v>
      </c>
      <c r="I234" s="125">
        <v>203</v>
      </c>
      <c r="J234" s="9"/>
      <c r="K234" s="125">
        <v>0</v>
      </c>
      <c r="L234" s="125">
        <v>0</v>
      </c>
      <c r="M234" s="125">
        <v>0</v>
      </c>
      <c r="N234" s="125"/>
      <c r="O234" s="125">
        <v>0</v>
      </c>
    </row>
    <row r="235" spans="2:15" x14ac:dyDescent="0.3">
      <c r="B235" s="2" t="s">
        <v>530</v>
      </c>
      <c r="C235" s="2" t="s">
        <v>55</v>
      </c>
      <c r="D235" s="2" t="s">
        <v>962</v>
      </c>
      <c r="E235" s="128">
        <v>59</v>
      </c>
      <c r="F235" s="25">
        <v>5533.95</v>
      </c>
      <c r="G235" s="25">
        <v>5298.01</v>
      </c>
      <c r="H235" s="25">
        <v>235.94</v>
      </c>
      <c r="I235" s="25">
        <v>189</v>
      </c>
      <c r="J235" s="34"/>
      <c r="K235" s="25">
        <v>0</v>
      </c>
      <c r="L235" s="25">
        <v>0</v>
      </c>
      <c r="M235" s="25">
        <v>0</v>
      </c>
      <c r="N235" s="25"/>
      <c r="O235" s="25">
        <v>0</v>
      </c>
    </row>
    <row r="236" spans="2:15" x14ac:dyDescent="0.3">
      <c r="B236" s="2" t="s">
        <v>530</v>
      </c>
      <c r="C236" s="2" t="s">
        <v>55</v>
      </c>
      <c r="D236" s="2" t="s">
        <v>239</v>
      </c>
      <c r="E236" s="128">
        <v>465</v>
      </c>
      <c r="F236" s="25">
        <v>280</v>
      </c>
      <c r="G236" s="25">
        <v>250</v>
      </c>
      <c r="H236" s="25">
        <v>30</v>
      </c>
      <c r="I236" s="25">
        <v>11</v>
      </c>
      <c r="J236" s="34"/>
      <c r="K236" s="25">
        <v>0</v>
      </c>
      <c r="L236" s="25">
        <v>0</v>
      </c>
      <c r="M236" s="25">
        <v>0</v>
      </c>
      <c r="N236" s="25"/>
      <c r="O236" s="25">
        <v>0</v>
      </c>
    </row>
    <row r="237" spans="2:15" x14ac:dyDescent="0.3">
      <c r="B237" s="2" t="s">
        <v>530</v>
      </c>
      <c r="C237" s="2" t="s">
        <v>55</v>
      </c>
      <c r="D237" s="2" t="s">
        <v>963</v>
      </c>
      <c r="E237" s="128">
        <v>933</v>
      </c>
      <c r="F237" s="25">
        <v>4000</v>
      </c>
      <c r="G237" s="25">
        <v>4000</v>
      </c>
      <c r="H237" s="25">
        <v>0</v>
      </c>
      <c r="I237" s="25">
        <v>1</v>
      </c>
      <c r="J237" s="34"/>
      <c r="K237" s="25">
        <v>0</v>
      </c>
      <c r="L237" s="25">
        <v>0</v>
      </c>
      <c r="M237" s="25">
        <v>0</v>
      </c>
      <c r="N237" s="25"/>
      <c r="O237" s="25">
        <v>0</v>
      </c>
    </row>
    <row r="238" spans="2:15" x14ac:dyDescent="0.3">
      <c r="B238" s="2" t="s">
        <v>530</v>
      </c>
      <c r="C238" s="2" t="s">
        <v>55</v>
      </c>
      <c r="D238" s="2" t="s">
        <v>241</v>
      </c>
      <c r="E238" s="128">
        <v>271</v>
      </c>
      <c r="F238" s="25">
        <v>1138</v>
      </c>
      <c r="G238" s="25">
        <v>0</v>
      </c>
      <c r="H238" s="25">
        <v>1138</v>
      </c>
      <c r="I238" s="25">
        <v>1</v>
      </c>
      <c r="J238" s="34"/>
      <c r="K238" s="25">
        <v>0</v>
      </c>
      <c r="L238" s="25">
        <v>0</v>
      </c>
      <c r="M238" s="25">
        <v>0</v>
      </c>
      <c r="N238" s="25"/>
      <c r="O238" s="25">
        <v>0</v>
      </c>
    </row>
    <row r="239" spans="2:15" x14ac:dyDescent="0.3">
      <c r="B239" s="2" t="s">
        <v>530</v>
      </c>
      <c r="C239" s="2" t="s">
        <v>55</v>
      </c>
      <c r="D239" s="2" t="s">
        <v>964</v>
      </c>
      <c r="E239" s="128">
        <v>1001</v>
      </c>
      <c r="F239" s="25">
        <v>211</v>
      </c>
      <c r="G239" s="61">
        <v>0</v>
      </c>
      <c r="H239" s="61">
        <v>211</v>
      </c>
      <c r="I239" s="61">
        <v>1</v>
      </c>
      <c r="J239" s="34"/>
      <c r="K239" s="61">
        <v>0</v>
      </c>
      <c r="L239" s="61">
        <v>0</v>
      </c>
      <c r="M239" s="61">
        <v>0</v>
      </c>
      <c r="N239" s="61"/>
      <c r="O239" s="61">
        <v>0</v>
      </c>
    </row>
    <row r="240" spans="2:15" x14ac:dyDescent="0.3">
      <c r="B240" s="3" t="s">
        <v>531</v>
      </c>
      <c r="C240" s="3" t="s">
        <v>56</v>
      </c>
      <c r="D240" s="3" t="s">
        <v>103</v>
      </c>
      <c r="E240" s="3"/>
      <c r="F240" s="125">
        <v>2469.87</v>
      </c>
      <c r="G240" s="125">
        <v>2062.87</v>
      </c>
      <c r="H240" s="125">
        <v>407</v>
      </c>
      <c r="I240" s="125">
        <v>225</v>
      </c>
      <c r="J240" s="9"/>
      <c r="K240" s="125">
        <v>34</v>
      </c>
      <c r="L240" s="125">
        <v>0</v>
      </c>
      <c r="M240" s="125">
        <v>0</v>
      </c>
      <c r="N240" s="125"/>
      <c r="O240" s="125">
        <v>3.5</v>
      </c>
    </row>
    <row r="241" spans="2:15" x14ac:dyDescent="0.3">
      <c r="B241" s="2" t="s">
        <v>531</v>
      </c>
      <c r="C241" s="2" t="s">
        <v>56</v>
      </c>
      <c r="D241" s="2" t="s">
        <v>242</v>
      </c>
      <c r="E241" s="128">
        <v>77</v>
      </c>
      <c r="F241" s="25">
        <v>2469.87</v>
      </c>
      <c r="G241" s="61">
        <v>2062.87</v>
      </c>
      <c r="H241" s="61">
        <v>407</v>
      </c>
      <c r="I241" s="61">
        <v>225</v>
      </c>
      <c r="J241" s="34"/>
      <c r="K241" s="61">
        <v>34</v>
      </c>
      <c r="L241" s="61">
        <v>0</v>
      </c>
      <c r="M241" s="61">
        <v>0</v>
      </c>
      <c r="N241" s="61"/>
      <c r="O241" s="61">
        <v>3.5</v>
      </c>
    </row>
    <row r="242" spans="2:15" x14ac:dyDescent="0.3">
      <c r="B242" s="3" t="s">
        <v>532</v>
      </c>
      <c r="C242" s="3" t="s">
        <v>57</v>
      </c>
      <c r="D242" s="3" t="s">
        <v>103</v>
      </c>
      <c r="E242" s="3"/>
      <c r="F242" s="125">
        <v>1638.58</v>
      </c>
      <c r="G242" s="125">
        <v>987.78</v>
      </c>
      <c r="H242" s="125">
        <v>650.79999999999995</v>
      </c>
      <c r="I242" s="125">
        <v>37</v>
      </c>
      <c r="J242" s="9"/>
      <c r="K242" s="125">
        <v>7</v>
      </c>
      <c r="L242" s="125">
        <v>0</v>
      </c>
      <c r="M242" s="125">
        <v>0</v>
      </c>
      <c r="N242" s="125"/>
      <c r="O242" s="125">
        <v>0</v>
      </c>
    </row>
    <row r="243" spans="2:15" x14ac:dyDescent="0.3">
      <c r="B243" s="2" t="s">
        <v>532</v>
      </c>
      <c r="C243" s="2" t="s">
        <v>57</v>
      </c>
      <c r="D243" s="2" t="s">
        <v>243</v>
      </c>
      <c r="E243" s="128">
        <v>107</v>
      </c>
      <c r="F243" s="25">
        <v>55</v>
      </c>
      <c r="G243" s="25">
        <v>55</v>
      </c>
      <c r="H243" s="25">
        <v>0</v>
      </c>
      <c r="I243" s="25">
        <v>2</v>
      </c>
      <c r="J243" s="34"/>
      <c r="K243" s="25">
        <v>2</v>
      </c>
      <c r="L243" s="25">
        <v>0</v>
      </c>
      <c r="M243" s="25">
        <v>0</v>
      </c>
      <c r="N243" s="25"/>
      <c r="O243" s="25">
        <v>0</v>
      </c>
    </row>
    <row r="244" spans="2:15" x14ac:dyDescent="0.3">
      <c r="B244" s="2" t="s">
        <v>532</v>
      </c>
      <c r="C244" s="2" t="s">
        <v>57</v>
      </c>
      <c r="D244" s="2" t="s">
        <v>244</v>
      </c>
      <c r="E244" s="128">
        <v>4</v>
      </c>
      <c r="F244" s="25">
        <v>1450</v>
      </c>
      <c r="G244" s="25">
        <v>886</v>
      </c>
      <c r="H244" s="25">
        <v>564</v>
      </c>
      <c r="I244" s="25">
        <v>0</v>
      </c>
      <c r="J244" s="34"/>
      <c r="K244" s="25">
        <v>0</v>
      </c>
      <c r="L244" s="25">
        <v>0</v>
      </c>
      <c r="M244" s="25">
        <v>0</v>
      </c>
      <c r="N244" s="25"/>
      <c r="O244" s="25">
        <v>0</v>
      </c>
    </row>
    <row r="245" spans="2:15" x14ac:dyDescent="0.3">
      <c r="B245" s="2" t="s">
        <v>532</v>
      </c>
      <c r="C245" s="2" t="s">
        <v>57</v>
      </c>
      <c r="D245" s="2" t="s">
        <v>245</v>
      </c>
      <c r="E245" s="128">
        <v>231</v>
      </c>
      <c r="F245" s="25">
        <v>34.58</v>
      </c>
      <c r="G245" s="25">
        <v>24.78</v>
      </c>
      <c r="H245" s="25">
        <v>9.8000000000000007</v>
      </c>
      <c r="I245" s="25">
        <v>34</v>
      </c>
      <c r="J245" s="34"/>
      <c r="K245" s="25">
        <v>0</v>
      </c>
      <c r="L245" s="25">
        <v>0</v>
      </c>
      <c r="M245" s="25">
        <v>0</v>
      </c>
      <c r="N245" s="25"/>
      <c r="O245" s="25">
        <v>0</v>
      </c>
    </row>
    <row r="246" spans="2:15" x14ac:dyDescent="0.3">
      <c r="B246" s="2" t="s">
        <v>532</v>
      </c>
      <c r="C246" s="2" t="s">
        <v>57</v>
      </c>
      <c r="D246" s="2" t="s">
        <v>246</v>
      </c>
      <c r="E246" s="128">
        <v>483</v>
      </c>
      <c r="F246" s="25">
        <v>99</v>
      </c>
      <c r="G246" s="61">
        <v>22</v>
      </c>
      <c r="H246" s="61">
        <v>77</v>
      </c>
      <c r="I246" s="61">
        <v>1</v>
      </c>
      <c r="J246" s="34"/>
      <c r="K246" s="61">
        <v>5</v>
      </c>
      <c r="L246" s="61">
        <v>0</v>
      </c>
      <c r="M246" s="61">
        <v>0</v>
      </c>
      <c r="N246" s="61"/>
      <c r="O246" s="61">
        <v>0</v>
      </c>
    </row>
    <row r="247" spans="2:15" x14ac:dyDescent="0.3">
      <c r="B247" s="3" t="s">
        <v>533</v>
      </c>
      <c r="C247" s="3" t="s">
        <v>58</v>
      </c>
      <c r="D247" s="3" t="s">
        <v>103</v>
      </c>
      <c r="E247" s="3"/>
      <c r="F247" s="125">
        <v>5591.0399999999991</v>
      </c>
      <c r="G247" s="125">
        <v>2884.5299999999997</v>
      </c>
      <c r="H247" s="125">
        <v>2706.5099999999998</v>
      </c>
      <c r="I247" s="125">
        <v>238</v>
      </c>
      <c r="J247" s="9"/>
      <c r="K247" s="125">
        <v>224.2</v>
      </c>
      <c r="L247" s="125">
        <v>0</v>
      </c>
      <c r="M247" s="125">
        <v>42</v>
      </c>
      <c r="N247" s="125"/>
      <c r="O247" s="125">
        <v>10715</v>
      </c>
    </row>
    <row r="248" spans="2:15" x14ac:dyDescent="0.3">
      <c r="B248" s="2" t="s">
        <v>533</v>
      </c>
      <c r="C248" s="2" t="s">
        <v>58</v>
      </c>
      <c r="D248" s="2" t="s">
        <v>247</v>
      </c>
      <c r="E248" s="128">
        <v>74</v>
      </c>
      <c r="F248" s="25">
        <v>4748.2999999999993</v>
      </c>
      <c r="G248" s="25">
        <v>2366.6</v>
      </c>
      <c r="H248" s="25">
        <v>2381.6999999999998</v>
      </c>
      <c r="I248" s="25">
        <v>103</v>
      </c>
      <c r="J248" s="34"/>
      <c r="K248" s="25">
        <v>200</v>
      </c>
      <c r="L248" s="25">
        <v>0</v>
      </c>
      <c r="M248" s="25">
        <v>0</v>
      </c>
      <c r="N248" s="25"/>
      <c r="O248" s="25">
        <v>10515</v>
      </c>
    </row>
    <row r="249" spans="2:15" x14ac:dyDescent="0.3">
      <c r="B249" s="2" t="s">
        <v>533</v>
      </c>
      <c r="C249" s="2" t="s">
        <v>58</v>
      </c>
      <c r="D249" s="2" t="s">
        <v>248</v>
      </c>
      <c r="E249" s="128">
        <v>457</v>
      </c>
      <c r="F249" s="25">
        <v>164.74</v>
      </c>
      <c r="G249" s="25">
        <v>131.93</v>
      </c>
      <c r="H249" s="25">
        <v>32.81</v>
      </c>
      <c r="I249" s="25">
        <v>80</v>
      </c>
      <c r="J249" s="34"/>
      <c r="K249" s="25">
        <v>1.2</v>
      </c>
      <c r="L249" s="25">
        <v>0</v>
      </c>
      <c r="M249" s="25">
        <v>42</v>
      </c>
      <c r="N249" s="25"/>
      <c r="O249" s="25">
        <v>0</v>
      </c>
    </row>
    <row r="250" spans="2:15" x14ac:dyDescent="0.3">
      <c r="B250" s="2" t="s">
        <v>533</v>
      </c>
      <c r="C250" s="2" t="s">
        <v>58</v>
      </c>
      <c r="D250" s="2" t="s">
        <v>249</v>
      </c>
      <c r="E250" s="128">
        <v>451</v>
      </c>
      <c r="F250" s="25">
        <v>319</v>
      </c>
      <c r="G250" s="25">
        <v>297</v>
      </c>
      <c r="H250" s="25">
        <v>22</v>
      </c>
      <c r="I250" s="25">
        <v>52</v>
      </c>
      <c r="J250" s="34"/>
      <c r="K250" s="25">
        <v>0</v>
      </c>
      <c r="L250" s="25">
        <v>0</v>
      </c>
      <c r="M250" s="25">
        <v>0</v>
      </c>
      <c r="N250" s="25"/>
      <c r="O250" s="25">
        <v>200</v>
      </c>
    </row>
    <row r="251" spans="2:15" x14ac:dyDescent="0.3">
      <c r="B251" s="2" t="s">
        <v>533</v>
      </c>
      <c r="C251" s="2" t="s">
        <v>58</v>
      </c>
      <c r="D251" s="2" t="s">
        <v>250</v>
      </c>
      <c r="E251" s="128">
        <v>455</v>
      </c>
      <c r="F251" s="25">
        <v>359</v>
      </c>
      <c r="G251" s="61">
        <v>89</v>
      </c>
      <c r="H251" s="61">
        <v>270</v>
      </c>
      <c r="I251" s="61">
        <v>3</v>
      </c>
      <c r="J251" s="34"/>
      <c r="K251" s="61">
        <v>23</v>
      </c>
      <c r="L251" s="61">
        <v>0</v>
      </c>
      <c r="M251" s="61">
        <v>0</v>
      </c>
      <c r="N251" s="61"/>
      <c r="O251" s="61">
        <v>0</v>
      </c>
    </row>
    <row r="252" spans="2:15" x14ac:dyDescent="0.3">
      <c r="B252" s="3" t="s">
        <v>534</v>
      </c>
      <c r="C252" s="3" t="s">
        <v>59</v>
      </c>
      <c r="D252" s="3" t="s">
        <v>103</v>
      </c>
      <c r="E252" s="3"/>
      <c r="F252" s="125">
        <v>5078</v>
      </c>
      <c r="G252" s="125">
        <v>4542</v>
      </c>
      <c r="H252" s="125">
        <v>536</v>
      </c>
      <c r="I252" s="125">
        <v>173</v>
      </c>
      <c r="J252" s="9"/>
      <c r="K252" s="125">
        <v>1580</v>
      </c>
      <c r="L252" s="125">
        <v>0</v>
      </c>
      <c r="M252" s="125">
        <v>0</v>
      </c>
      <c r="N252" s="125"/>
      <c r="O252" s="125">
        <v>1203</v>
      </c>
    </row>
    <row r="253" spans="2:15" x14ac:dyDescent="0.3">
      <c r="B253" s="2" t="s">
        <v>534</v>
      </c>
      <c r="C253" s="2" t="s">
        <v>59</v>
      </c>
      <c r="D253" s="2" t="s">
        <v>251</v>
      </c>
      <c r="E253" s="128">
        <v>22</v>
      </c>
      <c r="F253" s="25">
        <v>5078</v>
      </c>
      <c r="G253" s="61">
        <v>4542</v>
      </c>
      <c r="H253" s="61">
        <v>536</v>
      </c>
      <c r="I253" s="61">
        <v>173</v>
      </c>
      <c r="J253" s="34"/>
      <c r="K253" s="61">
        <v>1580</v>
      </c>
      <c r="L253" s="61">
        <v>0</v>
      </c>
      <c r="M253" s="61">
        <v>0</v>
      </c>
      <c r="N253" s="61"/>
      <c r="O253" s="61">
        <v>1203</v>
      </c>
    </row>
    <row r="254" spans="2:15" x14ac:dyDescent="0.3">
      <c r="B254" s="3" t="s">
        <v>535</v>
      </c>
      <c r="C254" s="3" t="s">
        <v>60</v>
      </c>
      <c r="D254" s="3" t="s">
        <v>103</v>
      </c>
      <c r="E254" s="3"/>
      <c r="F254" s="125">
        <v>26199</v>
      </c>
      <c r="G254" s="125">
        <v>7712</v>
      </c>
      <c r="H254" s="125">
        <v>18487</v>
      </c>
      <c r="I254" s="125">
        <v>309</v>
      </c>
      <c r="J254" s="9"/>
      <c r="K254" s="125">
        <v>10513</v>
      </c>
      <c r="L254" s="125">
        <v>36</v>
      </c>
      <c r="M254" s="125">
        <v>1056</v>
      </c>
      <c r="N254" s="125"/>
      <c r="O254" s="125">
        <v>212042</v>
      </c>
    </row>
    <row r="255" spans="2:15" x14ac:dyDescent="0.3">
      <c r="B255" s="2" t="s">
        <v>535</v>
      </c>
      <c r="C255" s="2" t="s">
        <v>60</v>
      </c>
      <c r="D255" s="2" t="s">
        <v>252</v>
      </c>
      <c r="E255" s="128">
        <v>64</v>
      </c>
      <c r="F255" s="25">
        <v>15335</v>
      </c>
      <c r="G255" s="25">
        <v>5542</v>
      </c>
      <c r="H255" s="25">
        <v>9793</v>
      </c>
      <c r="I255" s="25">
        <v>291</v>
      </c>
      <c r="J255" s="34"/>
      <c r="K255" s="25">
        <v>201</v>
      </c>
      <c r="L255" s="25">
        <v>36</v>
      </c>
      <c r="M255" s="25">
        <v>1056</v>
      </c>
      <c r="N255" s="25"/>
      <c r="O255" s="25">
        <v>61</v>
      </c>
    </row>
    <row r="256" spans="2:15" x14ac:dyDescent="0.3">
      <c r="B256" s="2" t="s">
        <v>535</v>
      </c>
      <c r="C256" s="2" t="s">
        <v>60</v>
      </c>
      <c r="D256" s="2" t="s">
        <v>253</v>
      </c>
      <c r="E256" s="128">
        <v>453</v>
      </c>
      <c r="F256" s="25">
        <v>4395</v>
      </c>
      <c r="G256" s="25">
        <v>67</v>
      </c>
      <c r="H256" s="25">
        <v>4328</v>
      </c>
      <c r="I256" s="25">
        <v>4</v>
      </c>
      <c r="J256" s="34"/>
      <c r="K256" s="25">
        <v>217</v>
      </c>
      <c r="L256" s="25">
        <v>0</v>
      </c>
      <c r="M256" s="25">
        <v>0</v>
      </c>
      <c r="N256" s="25"/>
      <c r="O256" s="25">
        <v>211981</v>
      </c>
    </row>
    <row r="257" spans="2:15" x14ac:dyDescent="0.3">
      <c r="B257" s="2" t="s">
        <v>535</v>
      </c>
      <c r="C257" s="2" t="s">
        <v>60</v>
      </c>
      <c r="D257" s="2" t="s">
        <v>254</v>
      </c>
      <c r="E257" s="128">
        <v>452</v>
      </c>
      <c r="F257" s="25">
        <v>2920</v>
      </c>
      <c r="G257" s="25">
        <v>118</v>
      </c>
      <c r="H257" s="25">
        <v>2802</v>
      </c>
      <c r="I257" s="25">
        <v>5</v>
      </c>
      <c r="J257" s="34"/>
      <c r="K257" s="25">
        <v>60</v>
      </c>
      <c r="L257" s="25">
        <v>0</v>
      </c>
      <c r="M257" s="25">
        <v>0</v>
      </c>
      <c r="N257" s="25"/>
      <c r="O257" s="25">
        <v>0</v>
      </c>
    </row>
    <row r="258" spans="2:15" x14ac:dyDescent="0.3">
      <c r="B258" s="2" t="s">
        <v>535</v>
      </c>
      <c r="C258" s="2" t="s">
        <v>60</v>
      </c>
      <c r="D258" s="2" t="s">
        <v>255</v>
      </c>
      <c r="E258" s="128">
        <v>454</v>
      </c>
      <c r="F258" s="25">
        <v>3549</v>
      </c>
      <c r="G258" s="61">
        <v>1985</v>
      </c>
      <c r="H258" s="61">
        <v>1564</v>
      </c>
      <c r="I258" s="61">
        <v>9</v>
      </c>
      <c r="J258" s="34"/>
      <c r="K258" s="61">
        <v>10035</v>
      </c>
      <c r="L258" s="61">
        <v>0</v>
      </c>
      <c r="M258" s="61">
        <v>0</v>
      </c>
      <c r="N258" s="61"/>
      <c r="O258" s="61">
        <v>0</v>
      </c>
    </row>
    <row r="259" spans="2:15" x14ac:dyDescent="0.3">
      <c r="B259" s="3" t="s">
        <v>536</v>
      </c>
      <c r="C259" s="3" t="s">
        <v>61</v>
      </c>
      <c r="D259" s="3" t="s">
        <v>103</v>
      </c>
      <c r="E259" s="3"/>
      <c r="F259" s="125">
        <v>24737.35</v>
      </c>
      <c r="G259" s="125">
        <v>2533</v>
      </c>
      <c r="H259" s="125">
        <v>22204.35</v>
      </c>
      <c r="I259" s="125">
        <v>239</v>
      </c>
      <c r="J259" s="9"/>
      <c r="K259" s="125">
        <v>4228</v>
      </c>
      <c r="L259" s="125">
        <v>0</v>
      </c>
      <c r="M259" s="125">
        <v>0</v>
      </c>
      <c r="N259" s="125"/>
      <c r="O259" s="125">
        <v>0</v>
      </c>
    </row>
    <row r="260" spans="2:15" x14ac:dyDescent="0.3">
      <c r="B260" s="2" t="s">
        <v>536</v>
      </c>
      <c r="C260" s="2" t="s">
        <v>61</v>
      </c>
      <c r="D260" s="2" t="s">
        <v>256</v>
      </c>
      <c r="E260" s="128">
        <v>104</v>
      </c>
      <c r="F260" s="25">
        <v>492</v>
      </c>
      <c r="G260" s="25">
        <v>278</v>
      </c>
      <c r="H260" s="25">
        <v>214</v>
      </c>
      <c r="I260" s="25">
        <v>4</v>
      </c>
      <c r="J260" s="34"/>
      <c r="K260" s="25">
        <v>10</v>
      </c>
      <c r="L260" s="25">
        <v>0</v>
      </c>
      <c r="M260" s="25">
        <v>0</v>
      </c>
      <c r="N260" s="25"/>
      <c r="O260" s="25">
        <v>0</v>
      </c>
    </row>
    <row r="261" spans="2:15" x14ac:dyDescent="0.3">
      <c r="B261" s="2" t="s">
        <v>536</v>
      </c>
      <c r="C261" s="2" t="s">
        <v>61</v>
      </c>
      <c r="D261" s="2" t="s">
        <v>257</v>
      </c>
      <c r="E261" s="128">
        <v>319</v>
      </c>
      <c r="F261" s="25">
        <v>21478.35</v>
      </c>
      <c r="G261" s="25">
        <v>0</v>
      </c>
      <c r="H261" s="25">
        <v>21478.35</v>
      </c>
      <c r="I261" s="25">
        <v>1</v>
      </c>
      <c r="J261" s="34"/>
      <c r="K261" s="25">
        <v>4000</v>
      </c>
      <c r="L261" s="25">
        <v>0</v>
      </c>
      <c r="M261" s="25">
        <v>0</v>
      </c>
      <c r="N261" s="25"/>
      <c r="O261" s="25">
        <v>0</v>
      </c>
    </row>
    <row r="262" spans="2:15" x14ac:dyDescent="0.3">
      <c r="B262" s="2" t="s">
        <v>536</v>
      </c>
      <c r="C262" s="2" t="s">
        <v>61</v>
      </c>
      <c r="D262" s="2" t="s">
        <v>258</v>
      </c>
      <c r="E262" s="128">
        <v>297</v>
      </c>
      <c r="F262" s="25">
        <v>24</v>
      </c>
      <c r="G262" s="25">
        <v>24</v>
      </c>
      <c r="H262" s="25">
        <v>0</v>
      </c>
      <c r="I262" s="25">
        <v>5</v>
      </c>
      <c r="J262" s="34"/>
      <c r="K262" s="25">
        <v>0</v>
      </c>
      <c r="L262" s="25">
        <v>0</v>
      </c>
      <c r="M262" s="25">
        <v>0</v>
      </c>
      <c r="N262" s="25"/>
      <c r="O262" s="25">
        <v>0</v>
      </c>
    </row>
    <row r="263" spans="2:15" x14ac:dyDescent="0.3">
      <c r="B263" s="2" t="s">
        <v>536</v>
      </c>
      <c r="C263" s="2" t="s">
        <v>61</v>
      </c>
      <c r="D263" s="2" t="s">
        <v>259</v>
      </c>
      <c r="E263" s="128">
        <v>296</v>
      </c>
      <c r="F263" s="25">
        <v>30</v>
      </c>
      <c r="G263" s="25">
        <v>30</v>
      </c>
      <c r="H263" s="25">
        <v>0</v>
      </c>
      <c r="I263" s="25">
        <v>2</v>
      </c>
      <c r="J263" s="34"/>
      <c r="K263" s="25">
        <v>0</v>
      </c>
      <c r="L263" s="25">
        <v>0</v>
      </c>
      <c r="M263" s="25">
        <v>0</v>
      </c>
      <c r="N263" s="25"/>
      <c r="O263" s="25">
        <v>0</v>
      </c>
    </row>
    <row r="264" spans="2:15" x14ac:dyDescent="0.3">
      <c r="B264" s="2" t="s">
        <v>536</v>
      </c>
      <c r="C264" s="2" t="s">
        <v>61</v>
      </c>
      <c r="D264" s="2" t="s">
        <v>260</v>
      </c>
      <c r="E264" s="128">
        <v>102</v>
      </c>
      <c r="F264" s="25">
        <v>1300</v>
      </c>
      <c r="G264" s="25">
        <v>1140</v>
      </c>
      <c r="H264" s="25">
        <v>160</v>
      </c>
      <c r="I264" s="25">
        <v>1</v>
      </c>
      <c r="J264" s="34"/>
      <c r="K264" s="25">
        <v>218</v>
      </c>
      <c r="L264" s="25">
        <v>0</v>
      </c>
      <c r="M264" s="25">
        <v>0</v>
      </c>
      <c r="N264" s="25"/>
      <c r="O264" s="25">
        <v>0</v>
      </c>
    </row>
    <row r="265" spans="2:15" x14ac:dyDescent="0.3">
      <c r="B265" s="2" t="s">
        <v>536</v>
      </c>
      <c r="C265" s="2" t="s">
        <v>61</v>
      </c>
      <c r="D265" s="2" t="s">
        <v>261</v>
      </c>
      <c r="E265" s="128">
        <v>67</v>
      </c>
      <c r="F265" s="25">
        <v>482</v>
      </c>
      <c r="G265" s="25">
        <v>482</v>
      </c>
      <c r="H265" s="25">
        <v>0</v>
      </c>
      <c r="I265" s="25">
        <v>55</v>
      </c>
      <c r="J265" s="34"/>
      <c r="K265" s="25">
        <v>0</v>
      </c>
      <c r="L265" s="25">
        <v>0</v>
      </c>
      <c r="M265" s="25">
        <v>0</v>
      </c>
      <c r="N265" s="25"/>
      <c r="O265" s="25">
        <v>0</v>
      </c>
    </row>
    <row r="266" spans="2:15" x14ac:dyDescent="0.3">
      <c r="B266" s="2" t="s">
        <v>536</v>
      </c>
      <c r="C266" s="2" t="s">
        <v>61</v>
      </c>
      <c r="D266" s="2" t="s">
        <v>262</v>
      </c>
      <c r="E266" s="128">
        <v>103</v>
      </c>
      <c r="F266" s="25">
        <v>580</v>
      </c>
      <c r="G266" s="25">
        <v>579</v>
      </c>
      <c r="H266" s="25">
        <v>1</v>
      </c>
      <c r="I266" s="25">
        <v>166</v>
      </c>
      <c r="J266" s="34"/>
      <c r="K266" s="25">
        <v>0</v>
      </c>
      <c r="L266" s="25">
        <v>0</v>
      </c>
      <c r="M266" s="25">
        <v>0</v>
      </c>
      <c r="N266" s="25"/>
      <c r="O266" s="25">
        <v>0</v>
      </c>
    </row>
    <row r="267" spans="2:15" x14ac:dyDescent="0.3">
      <c r="B267" s="2" t="s">
        <v>536</v>
      </c>
      <c r="C267" s="2" t="s">
        <v>61</v>
      </c>
      <c r="D267" s="2" t="s">
        <v>263</v>
      </c>
      <c r="E267" s="128">
        <v>480</v>
      </c>
      <c r="F267" s="25">
        <v>351</v>
      </c>
      <c r="G267" s="61">
        <v>0</v>
      </c>
      <c r="H267" s="61">
        <v>351</v>
      </c>
      <c r="I267" s="61">
        <v>5</v>
      </c>
      <c r="J267" s="34"/>
      <c r="K267" s="61">
        <v>0</v>
      </c>
      <c r="L267" s="61">
        <v>0</v>
      </c>
      <c r="M267" s="61">
        <v>0</v>
      </c>
      <c r="N267" s="61"/>
      <c r="O267" s="61">
        <v>0</v>
      </c>
    </row>
    <row r="268" spans="2:15" x14ac:dyDescent="0.3">
      <c r="B268" s="3" t="s">
        <v>537</v>
      </c>
      <c r="C268" s="3" t="s">
        <v>62</v>
      </c>
      <c r="D268" s="3" t="s">
        <v>103</v>
      </c>
      <c r="E268" s="3"/>
      <c r="F268" s="125">
        <v>39796</v>
      </c>
      <c r="G268" s="125">
        <v>20481</v>
      </c>
      <c r="H268" s="125">
        <v>19315</v>
      </c>
      <c r="I268" s="125">
        <v>4291</v>
      </c>
      <c r="J268" s="9"/>
      <c r="K268" s="125">
        <v>21067</v>
      </c>
      <c r="L268" s="125">
        <v>3842</v>
      </c>
      <c r="M268" s="125">
        <v>0</v>
      </c>
      <c r="N268" s="125"/>
      <c r="O268" s="125">
        <v>4688</v>
      </c>
    </row>
    <row r="269" spans="2:15" x14ac:dyDescent="0.3">
      <c r="B269" s="2" t="s">
        <v>537</v>
      </c>
      <c r="C269" s="2" t="s">
        <v>62</v>
      </c>
      <c r="D269" s="2" t="s">
        <v>1003</v>
      </c>
      <c r="E269" s="128">
        <v>635</v>
      </c>
      <c r="F269" s="25">
        <v>85</v>
      </c>
      <c r="G269" s="25">
        <v>85</v>
      </c>
      <c r="H269" s="25">
        <v>0</v>
      </c>
      <c r="I269" s="25">
        <v>1</v>
      </c>
      <c r="J269" s="34"/>
      <c r="K269" s="25">
        <v>0</v>
      </c>
      <c r="L269" s="25">
        <v>0</v>
      </c>
      <c r="M269" s="25">
        <v>0</v>
      </c>
      <c r="N269" s="25"/>
      <c r="O269" s="25">
        <v>0</v>
      </c>
    </row>
    <row r="270" spans="2:15" x14ac:dyDescent="0.3">
      <c r="B270" s="2" t="s">
        <v>537</v>
      </c>
      <c r="C270" s="2" t="s">
        <v>62</v>
      </c>
      <c r="D270" s="2" t="s">
        <v>264</v>
      </c>
      <c r="E270" s="128">
        <v>48</v>
      </c>
      <c r="F270" s="25">
        <v>7047</v>
      </c>
      <c r="G270" s="25">
        <v>206</v>
      </c>
      <c r="H270" s="25">
        <v>6841</v>
      </c>
      <c r="I270" s="25">
        <v>13</v>
      </c>
      <c r="J270" s="34"/>
      <c r="K270" s="25">
        <v>14896</v>
      </c>
      <c r="L270" s="25">
        <v>0</v>
      </c>
      <c r="M270" s="25">
        <v>0</v>
      </c>
      <c r="N270" s="25"/>
      <c r="O270" s="25">
        <v>4688</v>
      </c>
    </row>
    <row r="271" spans="2:15" x14ac:dyDescent="0.3">
      <c r="B271" s="2" t="s">
        <v>537</v>
      </c>
      <c r="C271" s="2" t="s">
        <v>62</v>
      </c>
      <c r="D271" s="2" t="s">
        <v>996</v>
      </c>
      <c r="E271" s="128">
        <v>488</v>
      </c>
      <c r="F271" s="25">
        <v>150</v>
      </c>
      <c r="G271" s="25">
        <v>150</v>
      </c>
      <c r="H271" s="25">
        <v>0</v>
      </c>
      <c r="I271" s="25">
        <v>1</v>
      </c>
      <c r="J271" s="34"/>
      <c r="K271" s="25">
        <v>400</v>
      </c>
      <c r="L271" s="25">
        <v>0</v>
      </c>
      <c r="M271" s="25">
        <v>0</v>
      </c>
      <c r="N271" s="25"/>
      <c r="O271" s="25">
        <v>0</v>
      </c>
    </row>
    <row r="272" spans="2:15" x14ac:dyDescent="0.3">
      <c r="B272" s="2" t="s">
        <v>537</v>
      </c>
      <c r="C272" s="2" t="s">
        <v>62</v>
      </c>
      <c r="D272" s="2" t="s">
        <v>265</v>
      </c>
      <c r="E272" s="128">
        <v>338</v>
      </c>
      <c r="F272" s="25">
        <v>27</v>
      </c>
      <c r="G272" s="25">
        <v>27</v>
      </c>
      <c r="H272" s="25">
        <v>0</v>
      </c>
      <c r="I272" s="25">
        <v>8</v>
      </c>
      <c r="J272" s="34"/>
      <c r="K272" s="25">
        <v>0</v>
      </c>
      <c r="L272" s="25">
        <v>0</v>
      </c>
      <c r="M272" s="25">
        <v>0</v>
      </c>
      <c r="N272" s="25"/>
      <c r="O272" s="25">
        <v>0</v>
      </c>
    </row>
    <row r="273" spans="2:15" x14ac:dyDescent="0.3">
      <c r="B273" s="2" t="s">
        <v>537</v>
      </c>
      <c r="C273" s="2" t="s">
        <v>62</v>
      </c>
      <c r="D273" s="2" t="s">
        <v>266</v>
      </c>
      <c r="E273" s="128">
        <v>5</v>
      </c>
      <c r="F273" s="25">
        <v>30514</v>
      </c>
      <c r="G273" s="25">
        <v>19359</v>
      </c>
      <c r="H273" s="25">
        <v>11155</v>
      </c>
      <c r="I273" s="25">
        <v>4240</v>
      </c>
      <c r="J273" s="34"/>
      <c r="K273" s="25">
        <v>5771</v>
      </c>
      <c r="L273" s="25">
        <v>3842</v>
      </c>
      <c r="M273" s="25">
        <v>0</v>
      </c>
      <c r="N273" s="25"/>
      <c r="O273" s="25">
        <v>0</v>
      </c>
    </row>
    <row r="274" spans="2:15" x14ac:dyDescent="0.3">
      <c r="B274" s="2" t="s">
        <v>537</v>
      </c>
      <c r="C274" s="2" t="s">
        <v>62</v>
      </c>
      <c r="D274" s="2" t="s">
        <v>267</v>
      </c>
      <c r="E274" s="128">
        <v>254</v>
      </c>
      <c r="F274" s="25">
        <v>633</v>
      </c>
      <c r="G274" s="25">
        <v>0</v>
      </c>
      <c r="H274" s="25">
        <v>633</v>
      </c>
      <c r="I274" s="25">
        <v>17</v>
      </c>
      <c r="J274" s="34"/>
      <c r="K274" s="25">
        <v>0</v>
      </c>
      <c r="L274" s="25">
        <v>0</v>
      </c>
      <c r="M274" s="25">
        <v>0</v>
      </c>
      <c r="N274" s="25"/>
      <c r="O274" s="25">
        <v>0</v>
      </c>
    </row>
    <row r="275" spans="2:15" x14ac:dyDescent="0.3">
      <c r="B275" s="2" t="s">
        <v>537</v>
      </c>
      <c r="C275" s="2" t="s">
        <v>62</v>
      </c>
      <c r="D275" s="2" t="s">
        <v>268</v>
      </c>
      <c r="E275" s="128">
        <v>206</v>
      </c>
      <c r="F275" s="25">
        <v>1325</v>
      </c>
      <c r="G275" s="25">
        <v>639</v>
      </c>
      <c r="H275" s="25">
        <v>686</v>
      </c>
      <c r="I275" s="25">
        <v>10</v>
      </c>
      <c r="J275" s="34"/>
      <c r="K275" s="25">
        <v>0</v>
      </c>
      <c r="L275" s="25">
        <v>0</v>
      </c>
      <c r="M275" s="25">
        <v>0</v>
      </c>
      <c r="N275" s="25"/>
      <c r="O275" s="25">
        <v>0</v>
      </c>
    </row>
    <row r="276" spans="2:15" x14ac:dyDescent="0.3">
      <c r="B276" s="2" t="s">
        <v>537</v>
      </c>
      <c r="C276" s="2" t="s">
        <v>62</v>
      </c>
      <c r="D276" s="2" t="s">
        <v>269</v>
      </c>
      <c r="E276" s="128">
        <v>298</v>
      </c>
      <c r="F276" s="25">
        <v>15</v>
      </c>
      <c r="G276" s="61">
        <v>15</v>
      </c>
      <c r="H276" s="61">
        <v>0</v>
      </c>
      <c r="I276" s="61">
        <v>1</v>
      </c>
      <c r="J276" s="34"/>
      <c r="K276" s="61">
        <v>0</v>
      </c>
      <c r="L276" s="61">
        <v>0</v>
      </c>
      <c r="M276" s="61">
        <v>0</v>
      </c>
      <c r="N276" s="61"/>
      <c r="O276" s="61">
        <v>0</v>
      </c>
    </row>
    <row r="277" spans="2:15" x14ac:dyDescent="0.3">
      <c r="B277" s="3" t="s">
        <v>538</v>
      </c>
      <c r="C277" s="3" t="s">
        <v>63</v>
      </c>
      <c r="D277" s="3" t="s">
        <v>103</v>
      </c>
      <c r="E277" s="3"/>
      <c r="F277" s="125">
        <v>851</v>
      </c>
      <c r="G277" s="125">
        <v>851</v>
      </c>
      <c r="H277" s="125">
        <v>0</v>
      </c>
      <c r="I277" s="125">
        <v>99</v>
      </c>
      <c r="J277" s="9"/>
      <c r="K277" s="125">
        <v>0</v>
      </c>
      <c r="L277" s="125">
        <v>0</v>
      </c>
      <c r="M277" s="125">
        <v>0</v>
      </c>
      <c r="N277" s="125"/>
      <c r="O277" s="125">
        <v>40432</v>
      </c>
    </row>
    <row r="278" spans="2:15" x14ac:dyDescent="0.3">
      <c r="B278" s="2" t="s">
        <v>538</v>
      </c>
      <c r="C278" s="2" t="s">
        <v>63</v>
      </c>
      <c r="D278" s="2" t="s">
        <v>270</v>
      </c>
      <c r="E278" s="128">
        <v>360</v>
      </c>
      <c r="F278" s="25">
        <v>758</v>
      </c>
      <c r="G278" s="25">
        <v>758</v>
      </c>
      <c r="H278" s="25">
        <v>0</v>
      </c>
      <c r="I278" s="25">
        <v>10</v>
      </c>
      <c r="J278" s="34"/>
      <c r="K278" s="25">
        <v>0</v>
      </c>
      <c r="L278" s="25">
        <v>0</v>
      </c>
      <c r="M278" s="25">
        <v>0</v>
      </c>
      <c r="N278" s="25"/>
      <c r="O278" s="25">
        <v>5432</v>
      </c>
    </row>
    <row r="279" spans="2:15" x14ac:dyDescent="0.3">
      <c r="B279" s="2" t="s">
        <v>538</v>
      </c>
      <c r="C279" s="2" t="s">
        <v>63</v>
      </c>
      <c r="D279" s="2" t="s">
        <v>271</v>
      </c>
      <c r="E279" s="128">
        <v>343</v>
      </c>
      <c r="F279" s="25">
        <v>93</v>
      </c>
      <c r="G279" s="61">
        <v>93</v>
      </c>
      <c r="H279" s="61">
        <v>0</v>
      </c>
      <c r="I279" s="61">
        <v>89</v>
      </c>
      <c r="J279" s="34"/>
      <c r="K279" s="61">
        <v>0</v>
      </c>
      <c r="L279" s="61">
        <v>0</v>
      </c>
      <c r="M279" s="61">
        <v>0</v>
      </c>
      <c r="N279" s="61"/>
      <c r="O279" s="61">
        <v>35000</v>
      </c>
    </row>
    <row r="280" spans="2:15" x14ac:dyDescent="0.3">
      <c r="B280" s="3" t="s">
        <v>539</v>
      </c>
      <c r="C280" s="3" t="s">
        <v>64</v>
      </c>
      <c r="D280" s="3" t="s">
        <v>103</v>
      </c>
      <c r="E280" s="3"/>
      <c r="F280" s="125">
        <v>1792</v>
      </c>
      <c r="G280" s="125">
        <v>1564</v>
      </c>
      <c r="H280" s="125">
        <v>228</v>
      </c>
      <c r="I280" s="125">
        <v>166</v>
      </c>
      <c r="J280" s="9"/>
      <c r="K280" s="125">
        <v>8365</v>
      </c>
      <c r="L280" s="125">
        <v>596</v>
      </c>
      <c r="M280" s="125">
        <v>0</v>
      </c>
      <c r="N280" s="125"/>
      <c r="O280" s="125">
        <v>600</v>
      </c>
    </row>
    <row r="281" spans="2:15" x14ac:dyDescent="0.3">
      <c r="B281" s="2" t="s">
        <v>539</v>
      </c>
      <c r="C281" s="2" t="s">
        <v>64</v>
      </c>
      <c r="D281" s="2" t="s">
        <v>965</v>
      </c>
      <c r="E281" s="128">
        <v>386</v>
      </c>
      <c r="F281" s="25">
        <v>1792</v>
      </c>
      <c r="G281" s="61">
        <v>1564</v>
      </c>
      <c r="H281" s="61">
        <v>228</v>
      </c>
      <c r="I281" s="61">
        <v>166</v>
      </c>
      <c r="J281" s="34"/>
      <c r="K281" s="61">
        <v>8365</v>
      </c>
      <c r="L281" s="61">
        <v>596</v>
      </c>
      <c r="M281" s="61">
        <v>0</v>
      </c>
      <c r="N281" s="61"/>
      <c r="O281" s="61">
        <v>600</v>
      </c>
    </row>
    <row r="282" spans="2:15" x14ac:dyDescent="0.3">
      <c r="B282" s="3" t="s">
        <v>540</v>
      </c>
      <c r="C282" s="3" t="s">
        <v>65</v>
      </c>
      <c r="D282" s="3" t="s">
        <v>103</v>
      </c>
      <c r="E282" s="3"/>
      <c r="F282" s="125">
        <v>16705</v>
      </c>
      <c r="G282" s="125">
        <v>603</v>
      </c>
      <c r="H282" s="125">
        <v>16102</v>
      </c>
      <c r="I282" s="125">
        <v>35</v>
      </c>
      <c r="J282" s="9"/>
      <c r="K282" s="125">
        <v>5</v>
      </c>
      <c r="L282" s="125">
        <v>30</v>
      </c>
      <c r="M282" s="125">
        <v>0</v>
      </c>
      <c r="N282" s="125"/>
      <c r="O282" s="125">
        <v>0</v>
      </c>
    </row>
    <row r="283" spans="2:15" x14ac:dyDescent="0.3">
      <c r="B283" s="2" t="s">
        <v>540</v>
      </c>
      <c r="C283" s="2" t="s">
        <v>65</v>
      </c>
      <c r="D283" s="2" t="s">
        <v>273</v>
      </c>
      <c r="E283" s="128">
        <v>609</v>
      </c>
      <c r="F283" s="25">
        <v>15684</v>
      </c>
      <c r="G283" s="25">
        <v>0</v>
      </c>
      <c r="H283" s="25">
        <v>15684</v>
      </c>
      <c r="I283" s="25">
        <v>1</v>
      </c>
      <c r="J283" s="34"/>
      <c r="K283" s="25">
        <v>0</v>
      </c>
      <c r="L283" s="25">
        <v>0</v>
      </c>
      <c r="M283" s="25">
        <v>0</v>
      </c>
      <c r="N283" s="25"/>
      <c r="O283" s="25">
        <v>0</v>
      </c>
    </row>
    <row r="284" spans="2:15" x14ac:dyDescent="0.3">
      <c r="B284" s="2" t="s">
        <v>540</v>
      </c>
      <c r="C284" s="2" t="s">
        <v>65</v>
      </c>
      <c r="D284" s="2" t="s">
        <v>991</v>
      </c>
      <c r="E284" s="128">
        <v>413</v>
      </c>
      <c r="F284" s="25">
        <v>1021</v>
      </c>
      <c r="G284" s="61">
        <v>603</v>
      </c>
      <c r="H284" s="61">
        <v>418</v>
      </c>
      <c r="I284" s="61">
        <v>34</v>
      </c>
      <c r="J284" s="34"/>
      <c r="K284" s="61">
        <v>5</v>
      </c>
      <c r="L284" s="61">
        <v>30</v>
      </c>
      <c r="M284" s="61">
        <v>0</v>
      </c>
      <c r="N284" s="61"/>
      <c r="O284" s="61">
        <v>0</v>
      </c>
    </row>
    <row r="285" spans="2:15" x14ac:dyDescent="0.3">
      <c r="B285" s="3" t="s">
        <v>541</v>
      </c>
      <c r="C285" s="3" t="s">
        <v>66</v>
      </c>
      <c r="D285" s="3" t="s">
        <v>103</v>
      </c>
      <c r="E285" s="3"/>
      <c r="F285" s="125">
        <v>4927</v>
      </c>
      <c r="G285" s="125">
        <v>2098</v>
      </c>
      <c r="H285" s="125">
        <v>2829</v>
      </c>
      <c r="I285" s="125">
        <v>165</v>
      </c>
      <c r="J285" s="9"/>
      <c r="K285" s="125">
        <v>967</v>
      </c>
      <c r="L285" s="125">
        <v>23.12</v>
      </c>
      <c r="M285" s="125">
        <v>0</v>
      </c>
      <c r="N285" s="125"/>
      <c r="O285" s="125">
        <v>123949</v>
      </c>
    </row>
    <row r="286" spans="2:15" x14ac:dyDescent="0.3">
      <c r="B286" s="2" t="s">
        <v>541</v>
      </c>
      <c r="C286" s="2" t="s">
        <v>66</v>
      </c>
      <c r="D286" s="2" t="s">
        <v>275</v>
      </c>
      <c r="E286" s="128">
        <v>276</v>
      </c>
      <c r="F286" s="25">
        <v>1033</v>
      </c>
      <c r="G286" s="25">
        <v>267</v>
      </c>
      <c r="H286" s="25">
        <v>766</v>
      </c>
      <c r="I286" s="25">
        <v>14</v>
      </c>
      <c r="J286" s="34"/>
      <c r="K286" s="25">
        <v>632</v>
      </c>
      <c r="L286" s="25">
        <v>3</v>
      </c>
      <c r="M286" s="25">
        <v>0</v>
      </c>
      <c r="N286" s="25"/>
      <c r="O286" s="25">
        <v>123949</v>
      </c>
    </row>
    <row r="287" spans="2:15" x14ac:dyDescent="0.3">
      <c r="B287" s="2" t="s">
        <v>541</v>
      </c>
      <c r="C287" s="2" t="s">
        <v>66</v>
      </c>
      <c r="D287" s="2" t="s">
        <v>966</v>
      </c>
      <c r="E287" s="128">
        <v>79</v>
      </c>
      <c r="F287" s="25">
        <v>3633</v>
      </c>
      <c r="G287" s="25">
        <v>1768</v>
      </c>
      <c r="H287" s="25">
        <v>1865</v>
      </c>
      <c r="I287" s="25">
        <v>149</v>
      </c>
      <c r="J287" s="34"/>
      <c r="K287" s="25">
        <v>155</v>
      </c>
      <c r="L287" s="25">
        <v>20.12</v>
      </c>
      <c r="M287" s="25">
        <v>0</v>
      </c>
      <c r="N287" s="25"/>
      <c r="O287" s="25">
        <v>0</v>
      </c>
    </row>
    <row r="288" spans="2:15" x14ac:dyDescent="0.3">
      <c r="B288" s="2" t="s">
        <v>541</v>
      </c>
      <c r="C288" s="2" t="s">
        <v>66</v>
      </c>
      <c r="D288" s="2" t="s">
        <v>277</v>
      </c>
      <c r="E288" s="128">
        <v>459</v>
      </c>
      <c r="F288" s="25">
        <v>261</v>
      </c>
      <c r="G288" s="61">
        <v>63</v>
      </c>
      <c r="H288" s="61">
        <v>198</v>
      </c>
      <c r="I288" s="61">
        <v>2</v>
      </c>
      <c r="J288" s="34"/>
      <c r="K288" s="61">
        <v>180</v>
      </c>
      <c r="L288" s="61">
        <v>0</v>
      </c>
      <c r="M288" s="61">
        <v>0</v>
      </c>
      <c r="N288" s="61"/>
      <c r="O288" s="61">
        <v>0</v>
      </c>
    </row>
    <row r="289" spans="2:15" x14ac:dyDescent="0.3">
      <c r="B289" s="3" t="s">
        <v>542</v>
      </c>
      <c r="C289" s="3" t="s">
        <v>67</v>
      </c>
      <c r="D289" s="3" t="s">
        <v>103</v>
      </c>
      <c r="E289" s="3"/>
      <c r="F289" s="125">
        <v>18588</v>
      </c>
      <c r="G289" s="125">
        <v>7281</v>
      </c>
      <c r="H289" s="125">
        <v>11307</v>
      </c>
      <c r="I289" s="125">
        <v>191</v>
      </c>
      <c r="J289" s="9"/>
      <c r="K289" s="125">
        <v>7950</v>
      </c>
      <c r="L289" s="125">
        <v>2039</v>
      </c>
      <c r="M289" s="125">
        <v>7355</v>
      </c>
      <c r="N289" s="125"/>
      <c r="O289" s="125">
        <v>0</v>
      </c>
    </row>
    <row r="290" spans="2:15" x14ac:dyDescent="0.3">
      <c r="B290" s="2" t="s">
        <v>542</v>
      </c>
      <c r="C290" s="2" t="s">
        <v>67</v>
      </c>
      <c r="D290" s="2" t="s">
        <v>278</v>
      </c>
      <c r="E290" s="128">
        <v>55</v>
      </c>
      <c r="F290" s="25">
        <v>18588</v>
      </c>
      <c r="G290" s="61">
        <v>7281</v>
      </c>
      <c r="H290" s="61">
        <v>11307</v>
      </c>
      <c r="I290" s="61">
        <v>191</v>
      </c>
      <c r="J290" s="34"/>
      <c r="K290" s="61">
        <v>7950</v>
      </c>
      <c r="L290" s="61">
        <v>2039</v>
      </c>
      <c r="M290" s="61">
        <v>7355</v>
      </c>
      <c r="N290" s="61"/>
      <c r="O290" s="61">
        <v>0</v>
      </c>
    </row>
    <row r="291" spans="2:15" x14ac:dyDescent="0.3">
      <c r="B291" s="3" t="s">
        <v>543</v>
      </c>
      <c r="C291" s="3" t="s">
        <v>68</v>
      </c>
      <c r="D291" s="3" t="s">
        <v>103</v>
      </c>
      <c r="E291" s="3"/>
      <c r="F291" s="125">
        <v>10336</v>
      </c>
      <c r="G291" s="125">
        <v>4376</v>
      </c>
      <c r="H291" s="125">
        <v>5960</v>
      </c>
      <c r="I291" s="125">
        <v>259</v>
      </c>
      <c r="J291" s="9"/>
      <c r="K291" s="125">
        <v>1567</v>
      </c>
      <c r="L291" s="125">
        <v>40</v>
      </c>
      <c r="M291" s="125">
        <v>37</v>
      </c>
      <c r="N291" s="125"/>
      <c r="O291" s="125">
        <v>855</v>
      </c>
    </row>
    <row r="292" spans="2:15" x14ac:dyDescent="0.3">
      <c r="B292" s="2" t="s">
        <v>543</v>
      </c>
      <c r="C292" s="2" t="s">
        <v>68</v>
      </c>
      <c r="D292" s="2" t="s">
        <v>279</v>
      </c>
      <c r="E292" s="128">
        <v>314</v>
      </c>
      <c r="F292" s="25">
        <v>10336</v>
      </c>
      <c r="G292" s="61">
        <v>4376</v>
      </c>
      <c r="H292" s="61">
        <v>5960</v>
      </c>
      <c r="I292" s="61">
        <v>259</v>
      </c>
      <c r="J292" s="34"/>
      <c r="K292" s="61">
        <v>1567</v>
      </c>
      <c r="L292" s="61">
        <v>40</v>
      </c>
      <c r="M292" s="61">
        <v>37</v>
      </c>
      <c r="N292" s="61"/>
      <c r="O292" s="61">
        <v>855</v>
      </c>
    </row>
    <row r="293" spans="2:15" x14ac:dyDescent="0.3">
      <c r="B293" s="3" t="s">
        <v>544</v>
      </c>
      <c r="C293" s="3" t="s">
        <v>69</v>
      </c>
      <c r="D293" s="3" t="s">
        <v>103</v>
      </c>
      <c r="E293" s="3"/>
      <c r="F293" s="125">
        <v>3411</v>
      </c>
      <c r="G293" s="125">
        <v>2894</v>
      </c>
      <c r="H293" s="125">
        <v>517</v>
      </c>
      <c r="I293" s="125">
        <v>125</v>
      </c>
      <c r="J293" s="9"/>
      <c r="K293" s="125">
        <v>1231</v>
      </c>
      <c r="L293" s="125">
        <v>0</v>
      </c>
      <c r="M293" s="125">
        <v>0</v>
      </c>
      <c r="N293" s="125"/>
      <c r="O293" s="125">
        <v>16506</v>
      </c>
    </row>
    <row r="294" spans="2:15" x14ac:dyDescent="0.3">
      <c r="B294" s="2" t="s">
        <v>544</v>
      </c>
      <c r="C294" s="2" t="s">
        <v>69</v>
      </c>
      <c r="D294" s="2" t="s">
        <v>280</v>
      </c>
      <c r="E294" s="128">
        <v>393</v>
      </c>
      <c r="F294" s="25">
        <v>24</v>
      </c>
      <c r="G294" s="25">
        <v>24</v>
      </c>
      <c r="H294" s="25">
        <v>0</v>
      </c>
      <c r="I294" s="25">
        <v>4</v>
      </c>
      <c r="J294" s="34"/>
      <c r="K294" s="25">
        <v>0</v>
      </c>
      <c r="L294" s="25">
        <v>0</v>
      </c>
      <c r="M294" s="25">
        <v>0</v>
      </c>
      <c r="N294" s="25"/>
      <c r="O294" s="25">
        <v>14876</v>
      </c>
    </row>
    <row r="295" spans="2:15" x14ac:dyDescent="0.3">
      <c r="B295" s="2" t="s">
        <v>544</v>
      </c>
      <c r="C295" s="2" t="s">
        <v>69</v>
      </c>
      <c r="D295" s="2" t="s">
        <v>281</v>
      </c>
      <c r="E295" s="128">
        <v>388</v>
      </c>
      <c r="F295" s="25">
        <v>3387</v>
      </c>
      <c r="G295" s="61">
        <v>2870</v>
      </c>
      <c r="H295" s="61">
        <v>517</v>
      </c>
      <c r="I295" s="61">
        <v>121</v>
      </c>
      <c r="J295" s="34"/>
      <c r="K295" s="61">
        <v>1231</v>
      </c>
      <c r="L295" s="61">
        <v>0</v>
      </c>
      <c r="M295" s="61">
        <v>0</v>
      </c>
      <c r="N295" s="61"/>
      <c r="O295" s="61">
        <v>1630</v>
      </c>
    </row>
    <row r="296" spans="2:15" x14ac:dyDescent="0.3">
      <c r="B296" s="3" t="s">
        <v>545</v>
      </c>
      <c r="C296" s="3" t="s">
        <v>70</v>
      </c>
      <c r="D296" s="3" t="s">
        <v>103</v>
      </c>
      <c r="E296" s="3"/>
      <c r="F296" s="125">
        <v>10796.6</v>
      </c>
      <c r="G296" s="125">
        <v>4016.9</v>
      </c>
      <c r="H296" s="125">
        <v>6779.7</v>
      </c>
      <c r="I296" s="125">
        <v>423</v>
      </c>
      <c r="J296" s="9"/>
      <c r="K296" s="125">
        <v>25</v>
      </c>
      <c r="L296" s="125">
        <v>3.2</v>
      </c>
      <c r="M296" s="125">
        <v>12</v>
      </c>
      <c r="N296" s="125"/>
      <c r="O296" s="125">
        <v>0</v>
      </c>
    </row>
    <row r="297" spans="2:15" x14ac:dyDescent="0.3">
      <c r="B297" s="2" t="s">
        <v>545</v>
      </c>
      <c r="C297" s="2" t="s">
        <v>70</v>
      </c>
      <c r="D297" s="2" t="s">
        <v>282</v>
      </c>
      <c r="E297" s="128">
        <v>220</v>
      </c>
      <c r="F297" s="25">
        <v>315</v>
      </c>
      <c r="G297" s="25">
        <v>180</v>
      </c>
      <c r="H297" s="25">
        <v>135</v>
      </c>
      <c r="I297" s="25">
        <v>1</v>
      </c>
      <c r="J297" s="34"/>
      <c r="K297" s="25">
        <v>0</v>
      </c>
      <c r="L297" s="25">
        <v>0</v>
      </c>
      <c r="M297" s="25">
        <v>0</v>
      </c>
      <c r="N297" s="25"/>
      <c r="O297" s="25">
        <v>0</v>
      </c>
    </row>
    <row r="298" spans="2:15" x14ac:dyDescent="0.3">
      <c r="B298" s="2" t="s">
        <v>545</v>
      </c>
      <c r="C298" s="2" t="s">
        <v>70</v>
      </c>
      <c r="D298" s="2" t="s">
        <v>283</v>
      </c>
      <c r="E298" s="128">
        <v>213</v>
      </c>
      <c r="F298" s="25">
        <v>55</v>
      </c>
      <c r="G298" s="25">
        <v>55</v>
      </c>
      <c r="H298" s="25">
        <v>0</v>
      </c>
      <c r="I298" s="25">
        <v>4</v>
      </c>
      <c r="J298" s="34"/>
      <c r="K298" s="25">
        <v>0</v>
      </c>
      <c r="L298" s="25">
        <v>0</v>
      </c>
      <c r="M298" s="25">
        <v>0</v>
      </c>
      <c r="N298" s="25"/>
      <c r="O298" s="25">
        <v>0</v>
      </c>
    </row>
    <row r="299" spans="2:15" x14ac:dyDescent="0.3">
      <c r="B299" s="2" t="s">
        <v>545</v>
      </c>
      <c r="C299" s="2" t="s">
        <v>70</v>
      </c>
      <c r="D299" s="2" t="s">
        <v>284</v>
      </c>
      <c r="E299" s="128">
        <v>440</v>
      </c>
      <c r="F299" s="25">
        <v>300</v>
      </c>
      <c r="G299" s="25">
        <v>5</v>
      </c>
      <c r="H299" s="25">
        <v>295</v>
      </c>
      <c r="I299" s="25">
        <v>1</v>
      </c>
      <c r="J299" s="34"/>
      <c r="K299" s="25">
        <v>0</v>
      </c>
      <c r="L299" s="25">
        <v>0</v>
      </c>
      <c r="M299" s="25">
        <v>0</v>
      </c>
      <c r="N299" s="25"/>
      <c r="O299" s="25">
        <v>0</v>
      </c>
    </row>
    <row r="300" spans="2:15" x14ac:dyDescent="0.3">
      <c r="B300" s="2" t="s">
        <v>545</v>
      </c>
      <c r="C300" s="2" t="s">
        <v>70</v>
      </c>
      <c r="D300" s="2" t="s">
        <v>285</v>
      </c>
      <c r="E300" s="128">
        <v>435</v>
      </c>
      <c r="F300" s="25">
        <v>10102.6</v>
      </c>
      <c r="G300" s="25">
        <v>3752.9</v>
      </c>
      <c r="H300" s="25">
        <v>6349.7</v>
      </c>
      <c r="I300" s="25">
        <v>416</v>
      </c>
      <c r="J300" s="34"/>
      <c r="K300" s="25">
        <v>25</v>
      </c>
      <c r="L300" s="25">
        <v>3.2</v>
      </c>
      <c r="M300" s="25">
        <v>12</v>
      </c>
      <c r="N300" s="25"/>
      <c r="O300" s="25">
        <v>0</v>
      </c>
    </row>
    <row r="301" spans="2:15" x14ac:dyDescent="0.3">
      <c r="B301" s="2" t="s">
        <v>545</v>
      </c>
      <c r="C301" s="2" t="s">
        <v>70</v>
      </c>
      <c r="D301" s="2" t="s">
        <v>993</v>
      </c>
      <c r="E301" s="128">
        <v>458</v>
      </c>
      <c r="F301" s="25">
        <v>24</v>
      </c>
      <c r="G301" s="61">
        <v>24</v>
      </c>
      <c r="H301" s="61">
        <v>0</v>
      </c>
      <c r="I301" s="61">
        <v>1</v>
      </c>
      <c r="J301" s="34"/>
      <c r="K301" s="61">
        <v>0</v>
      </c>
      <c r="L301" s="61">
        <v>0</v>
      </c>
      <c r="M301" s="61">
        <v>0</v>
      </c>
      <c r="N301" s="61"/>
      <c r="O301" s="61">
        <v>0</v>
      </c>
    </row>
    <row r="302" spans="2:15" x14ac:dyDescent="0.3">
      <c r="B302" s="3" t="s">
        <v>546</v>
      </c>
      <c r="C302" s="3" t="s">
        <v>71</v>
      </c>
      <c r="D302" s="3" t="s">
        <v>103</v>
      </c>
      <c r="E302" s="3"/>
      <c r="F302" s="125">
        <v>51019.93</v>
      </c>
      <c r="G302" s="125">
        <v>11951</v>
      </c>
      <c r="H302" s="125">
        <v>39068.93</v>
      </c>
      <c r="I302" s="125">
        <v>234</v>
      </c>
      <c r="J302" s="9"/>
      <c r="K302" s="125">
        <v>7497</v>
      </c>
      <c r="L302" s="125">
        <v>1503</v>
      </c>
      <c r="M302" s="125">
        <v>0</v>
      </c>
      <c r="N302" s="125"/>
      <c r="O302" s="125">
        <v>177259</v>
      </c>
    </row>
    <row r="303" spans="2:15" x14ac:dyDescent="0.3">
      <c r="B303" s="2" t="s">
        <v>546</v>
      </c>
      <c r="C303" s="2" t="s">
        <v>71</v>
      </c>
      <c r="D303" s="2" t="s">
        <v>967</v>
      </c>
      <c r="E303" s="128">
        <v>1002</v>
      </c>
      <c r="F303" s="25">
        <v>663</v>
      </c>
      <c r="G303" s="25">
        <v>663</v>
      </c>
      <c r="H303" s="25">
        <v>0</v>
      </c>
      <c r="I303" s="25">
        <v>0</v>
      </c>
      <c r="J303" s="34"/>
      <c r="K303" s="25">
        <v>0</v>
      </c>
      <c r="L303" s="25">
        <v>0</v>
      </c>
      <c r="M303" s="25">
        <v>0</v>
      </c>
      <c r="N303" s="25"/>
      <c r="O303" s="25">
        <v>0</v>
      </c>
    </row>
    <row r="304" spans="2:15" x14ac:dyDescent="0.3">
      <c r="B304" s="2" t="s">
        <v>546</v>
      </c>
      <c r="C304" s="2" t="s">
        <v>71</v>
      </c>
      <c r="D304" s="2" t="s">
        <v>286</v>
      </c>
      <c r="E304" s="128">
        <v>28</v>
      </c>
      <c r="F304" s="25">
        <v>49003.93</v>
      </c>
      <c r="G304" s="25">
        <v>10368</v>
      </c>
      <c r="H304" s="25">
        <v>38635.93</v>
      </c>
      <c r="I304" s="25">
        <v>232</v>
      </c>
      <c r="J304" s="34"/>
      <c r="K304" s="25">
        <v>86</v>
      </c>
      <c r="L304" s="25">
        <v>1503</v>
      </c>
      <c r="M304" s="25">
        <v>0</v>
      </c>
      <c r="N304" s="25"/>
      <c r="O304" s="25">
        <v>30</v>
      </c>
    </row>
    <row r="305" spans="2:15" x14ac:dyDescent="0.3">
      <c r="B305" s="2" t="s">
        <v>546</v>
      </c>
      <c r="C305" s="2" t="s">
        <v>71</v>
      </c>
      <c r="D305" s="2" t="s">
        <v>287</v>
      </c>
      <c r="E305" s="128">
        <v>223</v>
      </c>
      <c r="F305" s="25">
        <v>1353</v>
      </c>
      <c r="G305" s="61">
        <v>920</v>
      </c>
      <c r="H305" s="61">
        <v>433</v>
      </c>
      <c r="I305" s="61">
        <v>2</v>
      </c>
      <c r="J305" s="34"/>
      <c r="K305" s="61">
        <v>7411</v>
      </c>
      <c r="L305" s="61">
        <v>0</v>
      </c>
      <c r="M305" s="61">
        <v>0</v>
      </c>
      <c r="N305" s="61"/>
      <c r="O305" s="61">
        <v>177229</v>
      </c>
    </row>
    <row r="306" spans="2:15" x14ac:dyDescent="0.3">
      <c r="B306" s="3" t="s">
        <v>547</v>
      </c>
      <c r="C306" s="3" t="s">
        <v>72</v>
      </c>
      <c r="D306" s="3" t="s">
        <v>103</v>
      </c>
      <c r="E306" s="3"/>
      <c r="F306" s="125">
        <v>4975</v>
      </c>
      <c r="G306" s="125">
        <v>978</v>
      </c>
      <c r="H306" s="125">
        <v>3997</v>
      </c>
      <c r="I306" s="125">
        <v>162</v>
      </c>
      <c r="J306" s="9"/>
      <c r="K306" s="125">
        <v>5</v>
      </c>
      <c r="L306" s="125">
        <v>0</v>
      </c>
      <c r="M306" s="125">
        <v>0</v>
      </c>
      <c r="N306" s="125"/>
      <c r="O306" s="125">
        <v>0</v>
      </c>
    </row>
    <row r="307" spans="2:15" x14ac:dyDescent="0.3">
      <c r="B307" s="2" t="s">
        <v>547</v>
      </c>
      <c r="C307" s="2" t="s">
        <v>72</v>
      </c>
      <c r="D307" s="2" t="s">
        <v>288</v>
      </c>
      <c r="E307" s="128">
        <v>35</v>
      </c>
      <c r="F307" s="25">
        <v>4939</v>
      </c>
      <c r="G307" s="25">
        <v>942</v>
      </c>
      <c r="H307" s="25">
        <v>3997</v>
      </c>
      <c r="I307" s="25">
        <v>161</v>
      </c>
      <c r="J307" s="34"/>
      <c r="K307" s="25">
        <v>5</v>
      </c>
      <c r="L307" s="25">
        <v>0</v>
      </c>
      <c r="M307" s="25">
        <v>0</v>
      </c>
      <c r="N307" s="25"/>
      <c r="O307" s="25">
        <v>0</v>
      </c>
    </row>
    <row r="308" spans="2:15" x14ac:dyDescent="0.3">
      <c r="B308" s="2" t="s">
        <v>547</v>
      </c>
      <c r="C308" s="2" t="s">
        <v>72</v>
      </c>
      <c r="D308" s="2" t="s">
        <v>289</v>
      </c>
      <c r="E308" s="128">
        <v>224</v>
      </c>
      <c r="F308" s="25">
        <v>36</v>
      </c>
      <c r="G308" s="61">
        <v>36</v>
      </c>
      <c r="H308" s="61">
        <v>0</v>
      </c>
      <c r="I308" s="61">
        <v>1</v>
      </c>
      <c r="J308" s="34"/>
      <c r="K308" s="61">
        <v>0</v>
      </c>
      <c r="L308" s="61">
        <v>0</v>
      </c>
      <c r="M308" s="61">
        <v>0</v>
      </c>
      <c r="N308" s="61"/>
      <c r="O308" s="61">
        <v>0</v>
      </c>
    </row>
    <row r="309" spans="2:15" x14ac:dyDescent="0.3">
      <c r="B309" s="3" t="s">
        <v>548</v>
      </c>
      <c r="C309" s="3" t="s">
        <v>73</v>
      </c>
      <c r="D309" s="3" t="s">
        <v>103</v>
      </c>
      <c r="E309" s="3"/>
      <c r="F309" s="125">
        <v>4588.3</v>
      </c>
      <c r="G309" s="125">
        <v>2440.3000000000002</v>
      </c>
      <c r="H309" s="125">
        <v>2148</v>
      </c>
      <c r="I309" s="125">
        <v>88</v>
      </c>
      <c r="J309" s="9"/>
      <c r="K309" s="125">
        <v>0</v>
      </c>
      <c r="L309" s="125">
        <v>934.75</v>
      </c>
      <c r="M309" s="125">
        <v>0</v>
      </c>
      <c r="N309" s="125"/>
      <c r="O309" s="125">
        <v>0</v>
      </c>
    </row>
    <row r="310" spans="2:15" x14ac:dyDescent="0.3">
      <c r="B310" s="2" t="s">
        <v>548</v>
      </c>
      <c r="C310" s="2" t="s">
        <v>73</v>
      </c>
      <c r="D310" s="2" t="s">
        <v>968</v>
      </c>
      <c r="E310" s="128">
        <v>993</v>
      </c>
      <c r="F310" s="25">
        <v>212</v>
      </c>
      <c r="G310" s="25">
        <v>212</v>
      </c>
      <c r="H310" s="25">
        <v>0</v>
      </c>
      <c r="I310" s="25">
        <v>3</v>
      </c>
      <c r="J310" s="34"/>
      <c r="K310" s="25">
        <v>0</v>
      </c>
      <c r="L310" s="25">
        <v>0</v>
      </c>
      <c r="M310" s="25">
        <v>0</v>
      </c>
      <c r="N310" s="25"/>
      <c r="O310" s="25">
        <v>0</v>
      </c>
    </row>
    <row r="311" spans="2:15" x14ac:dyDescent="0.3">
      <c r="B311" s="2" t="s">
        <v>548</v>
      </c>
      <c r="C311" s="2" t="s">
        <v>73</v>
      </c>
      <c r="D311" s="2" t="s">
        <v>290</v>
      </c>
      <c r="E311" s="128">
        <v>348</v>
      </c>
      <c r="F311" s="25">
        <v>4376.3</v>
      </c>
      <c r="G311" s="61">
        <v>2228.3000000000002</v>
      </c>
      <c r="H311" s="61">
        <v>2148</v>
      </c>
      <c r="I311" s="61">
        <v>85</v>
      </c>
      <c r="J311" s="34"/>
      <c r="K311" s="61">
        <v>0</v>
      </c>
      <c r="L311" s="61">
        <v>934.75</v>
      </c>
      <c r="M311" s="61">
        <v>0</v>
      </c>
      <c r="N311" s="61"/>
      <c r="O311" s="61">
        <v>0</v>
      </c>
    </row>
    <row r="312" spans="2:15" x14ac:dyDescent="0.3">
      <c r="B312" s="3" t="s">
        <v>549</v>
      </c>
      <c r="C312" s="3" t="s">
        <v>74</v>
      </c>
      <c r="D312" s="3" t="s">
        <v>103</v>
      </c>
      <c r="E312" s="3"/>
      <c r="F312" s="125">
        <v>14662</v>
      </c>
      <c r="G312" s="125">
        <v>3769</v>
      </c>
      <c r="H312" s="125">
        <v>10893</v>
      </c>
      <c r="I312" s="125">
        <v>333</v>
      </c>
      <c r="J312" s="9"/>
      <c r="K312" s="125">
        <v>1</v>
      </c>
      <c r="L312" s="125">
        <v>10163.36</v>
      </c>
      <c r="M312" s="125">
        <v>0</v>
      </c>
      <c r="N312" s="125"/>
      <c r="O312" s="125">
        <v>0</v>
      </c>
    </row>
    <row r="313" spans="2:15" x14ac:dyDescent="0.3">
      <c r="B313" s="2" t="s">
        <v>549</v>
      </c>
      <c r="C313" s="2" t="s">
        <v>74</v>
      </c>
      <c r="D313" s="2" t="s">
        <v>291</v>
      </c>
      <c r="E313" s="128">
        <v>221</v>
      </c>
      <c r="F313" s="25">
        <v>2330</v>
      </c>
      <c r="G313" s="25">
        <v>121</v>
      </c>
      <c r="H313" s="25">
        <v>2209</v>
      </c>
      <c r="I313" s="25">
        <v>4</v>
      </c>
      <c r="J313" s="34"/>
      <c r="K313" s="25">
        <v>0</v>
      </c>
      <c r="L313" s="25">
        <v>10163.36</v>
      </c>
      <c r="M313" s="25">
        <v>0</v>
      </c>
      <c r="N313" s="25"/>
      <c r="O313" s="25">
        <v>0</v>
      </c>
    </row>
    <row r="314" spans="2:15" x14ac:dyDescent="0.3">
      <c r="B314" s="2" t="s">
        <v>549</v>
      </c>
      <c r="C314" s="2" t="s">
        <v>74</v>
      </c>
      <c r="D314" s="2" t="s">
        <v>292</v>
      </c>
      <c r="E314" s="128">
        <v>200</v>
      </c>
      <c r="F314" s="25">
        <v>660</v>
      </c>
      <c r="G314" s="25">
        <v>10</v>
      </c>
      <c r="H314" s="25">
        <v>650</v>
      </c>
      <c r="I314" s="25">
        <v>2</v>
      </c>
      <c r="J314" s="34"/>
      <c r="K314" s="25">
        <v>1</v>
      </c>
      <c r="L314" s="25">
        <v>0</v>
      </c>
      <c r="M314" s="25">
        <v>0</v>
      </c>
      <c r="N314" s="25"/>
      <c r="O314" s="25">
        <v>0</v>
      </c>
    </row>
    <row r="315" spans="2:15" x14ac:dyDescent="0.3">
      <c r="B315" s="2" t="s">
        <v>549</v>
      </c>
      <c r="C315" s="2" t="s">
        <v>74</v>
      </c>
      <c r="D315" s="2" t="s">
        <v>293</v>
      </c>
      <c r="E315" s="128">
        <v>23</v>
      </c>
      <c r="F315" s="25">
        <v>11672</v>
      </c>
      <c r="G315" s="61">
        <v>3638</v>
      </c>
      <c r="H315" s="61">
        <v>8034</v>
      </c>
      <c r="I315" s="61">
        <v>327</v>
      </c>
      <c r="J315" s="34"/>
      <c r="K315" s="61">
        <v>0</v>
      </c>
      <c r="L315" s="61">
        <v>0</v>
      </c>
      <c r="M315" s="61">
        <v>0</v>
      </c>
      <c r="N315" s="61"/>
      <c r="O315" s="61">
        <v>0</v>
      </c>
    </row>
    <row r="316" spans="2:15" x14ac:dyDescent="0.3">
      <c r="B316" s="3" t="s">
        <v>550</v>
      </c>
      <c r="C316" s="3" t="s">
        <v>75</v>
      </c>
      <c r="D316" s="3" t="s">
        <v>103</v>
      </c>
      <c r="E316" s="3"/>
      <c r="F316" s="125">
        <v>11804</v>
      </c>
      <c r="G316" s="125">
        <v>2174</v>
      </c>
      <c r="H316" s="125">
        <v>9630</v>
      </c>
      <c r="I316" s="125">
        <v>167</v>
      </c>
      <c r="J316" s="9"/>
      <c r="K316" s="125">
        <v>511</v>
      </c>
      <c r="L316" s="125">
        <v>251</v>
      </c>
      <c r="M316" s="125">
        <v>5536</v>
      </c>
      <c r="N316" s="125"/>
      <c r="O316" s="125">
        <v>5443</v>
      </c>
    </row>
    <row r="317" spans="2:15" x14ac:dyDescent="0.3">
      <c r="B317" s="2" t="s">
        <v>550</v>
      </c>
      <c r="C317" s="2" t="s">
        <v>75</v>
      </c>
      <c r="D317" s="2" t="s">
        <v>294</v>
      </c>
      <c r="E317" s="128">
        <v>320</v>
      </c>
      <c r="F317" s="25">
        <v>5958</v>
      </c>
      <c r="G317" s="25">
        <v>1876</v>
      </c>
      <c r="H317" s="25">
        <v>4082</v>
      </c>
      <c r="I317" s="25">
        <v>164</v>
      </c>
      <c r="J317" s="34"/>
      <c r="K317" s="25">
        <v>396</v>
      </c>
      <c r="L317" s="25">
        <v>251</v>
      </c>
      <c r="M317" s="25">
        <v>0</v>
      </c>
      <c r="N317" s="25"/>
      <c r="O317" s="25">
        <v>2664</v>
      </c>
    </row>
    <row r="318" spans="2:15" x14ac:dyDescent="0.3">
      <c r="B318" s="2" t="s">
        <v>550</v>
      </c>
      <c r="C318" s="2" t="s">
        <v>75</v>
      </c>
      <c r="D318" s="2" t="s">
        <v>295</v>
      </c>
      <c r="E318" s="128">
        <v>322</v>
      </c>
      <c r="F318" s="25">
        <v>267</v>
      </c>
      <c r="G318" s="25">
        <v>123</v>
      </c>
      <c r="H318" s="25">
        <v>144</v>
      </c>
      <c r="I318" s="25">
        <v>2</v>
      </c>
      <c r="J318" s="34"/>
      <c r="K318" s="25">
        <v>0</v>
      </c>
      <c r="L318" s="25">
        <v>0</v>
      </c>
      <c r="M318" s="25">
        <v>5536</v>
      </c>
      <c r="N318" s="25"/>
      <c r="O318" s="25">
        <v>2779</v>
      </c>
    </row>
    <row r="319" spans="2:15" x14ac:dyDescent="0.3">
      <c r="B319" s="2" t="s">
        <v>550</v>
      </c>
      <c r="C319" s="2" t="s">
        <v>75</v>
      </c>
      <c r="D319" s="2" t="s">
        <v>296</v>
      </c>
      <c r="E319" s="128">
        <v>321</v>
      </c>
      <c r="F319" s="25">
        <v>5579</v>
      </c>
      <c r="G319" s="61">
        <v>175</v>
      </c>
      <c r="H319" s="61">
        <v>5404</v>
      </c>
      <c r="I319" s="61">
        <v>1</v>
      </c>
      <c r="J319" s="34"/>
      <c r="K319" s="61">
        <v>115</v>
      </c>
      <c r="L319" s="61">
        <v>0</v>
      </c>
      <c r="M319" s="61">
        <v>0</v>
      </c>
      <c r="N319" s="61"/>
      <c r="O319" s="61">
        <v>0</v>
      </c>
    </row>
    <row r="320" spans="2:15" x14ac:dyDescent="0.3">
      <c r="B320" s="3" t="s">
        <v>551</v>
      </c>
      <c r="C320" s="3" t="s">
        <v>76</v>
      </c>
      <c r="D320" s="3" t="s">
        <v>103</v>
      </c>
      <c r="E320" s="3"/>
      <c r="F320" s="125">
        <v>3390</v>
      </c>
      <c r="G320" s="125">
        <v>801</v>
      </c>
      <c r="H320" s="125">
        <v>2589</v>
      </c>
      <c r="I320" s="125">
        <v>87</v>
      </c>
      <c r="J320" s="9"/>
      <c r="K320" s="125">
        <v>41</v>
      </c>
      <c r="L320" s="125">
        <v>32</v>
      </c>
      <c r="M320" s="125">
        <v>0</v>
      </c>
      <c r="N320" s="125"/>
      <c r="O320" s="125">
        <v>143</v>
      </c>
    </row>
    <row r="321" spans="2:15" x14ac:dyDescent="0.3">
      <c r="B321" s="2" t="s">
        <v>551</v>
      </c>
      <c r="C321" s="2" t="s">
        <v>76</v>
      </c>
      <c r="D321" s="2" t="s">
        <v>989</v>
      </c>
      <c r="E321" s="128">
        <v>422</v>
      </c>
      <c r="F321" s="25">
        <v>2911</v>
      </c>
      <c r="G321" s="25">
        <v>801</v>
      </c>
      <c r="H321" s="25">
        <v>2110</v>
      </c>
      <c r="I321" s="25">
        <v>87</v>
      </c>
      <c r="J321" s="34"/>
      <c r="K321" s="25">
        <v>41</v>
      </c>
      <c r="L321" s="25">
        <v>32</v>
      </c>
      <c r="M321" s="25">
        <v>0</v>
      </c>
      <c r="N321" s="25"/>
      <c r="O321" s="25">
        <v>143</v>
      </c>
    </row>
    <row r="322" spans="2:15" x14ac:dyDescent="0.3">
      <c r="B322" s="2" t="s">
        <v>551</v>
      </c>
      <c r="C322" s="2" t="s">
        <v>76</v>
      </c>
      <c r="D322" s="2" t="s">
        <v>298</v>
      </c>
      <c r="E322" s="128">
        <v>423</v>
      </c>
      <c r="F322" s="25">
        <v>479</v>
      </c>
      <c r="G322" s="61">
        <v>0</v>
      </c>
      <c r="H322" s="61">
        <v>479</v>
      </c>
      <c r="I322" s="61">
        <v>0</v>
      </c>
      <c r="J322" s="34"/>
      <c r="K322" s="61">
        <v>0</v>
      </c>
      <c r="L322" s="61">
        <v>0</v>
      </c>
      <c r="M322" s="61">
        <v>0</v>
      </c>
      <c r="N322" s="61"/>
      <c r="O322" s="61">
        <v>0</v>
      </c>
    </row>
    <row r="323" spans="2:15" x14ac:dyDescent="0.3">
      <c r="B323" s="3" t="s">
        <v>575</v>
      </c>
      <c r="C323" s="3" t="s">
        <v>77</v>
      </c>
      <c r="D323" s="3" t="s">
        <v>103</v>
      </c>
      <c r="E323" s="3"/>
      <c r="F323" s="125">
        <v>2755</v>
      </c>
      <c r="G323" s="125">
        <v>2247</v>
      </c>
      <c r="H323" s="125">
        <v>508</v>
      </c>
      <c r="I323" s="125">
        <v>191</v>
      </c>
      <c r="J323" s="9"/>
      <c r="K323" s="125">
        <v>0</v>
      </c>
      <c r="L323" s="125">
        <v>0</v>
      </c>
      <c r="M323" s="125">
        <v>0</v>
      </c>
      <c r="N323" s="125"/>
      <c r="O323" s="125">
        <v>0</v>
      </c>
    </row>
    <row r="324" spans="2:15" x14ac:dyDescent="0.3">
      <c r="B324" s="2" t="s">
        <v>575</v>
      </c>
      <c r="C324" s="2" t="s">
        <v>77</v>
      </c>
      <c r="D324" s="2" t="s">
        <v>299</v>
      </c>
      <c r="E324" s="128">
        <v>490</v>
      </c>
      <c r="F324" s="25">
        <v>2755</v>
      </c>
      <c r="G324" s="61">
        <v>2247</v>
      </c>
      <c r="H324" s="61">
        <v>508</v>
      </c>
      <c r="I324" s="61">
        <v>191</v>
      </c>
      <c r="J324" s="34"/>
      <c r="K324" s="61">
        <v>0</v>
      </c>
      <c r="L324" s="61">
        <v>0</v>
      </c>
      <c r="M324" s="61">
        <v>0</v>
      </c>
      <c r="N324" s="61"/>
      <c r="O324" s="61">
        <v>0</v>
      </c>
    </row>
    <row r="325" spans="2:15" x14ac:dyDescent="0.3">
      <c r="B325" s="3" t="s">
        <v>552</v>
      </c>
      <c r="C325" s="3" t="s">
        <v>78</v>
      </c>
      <c r="D325" s="3" t="s">
        <v>103</v>
      </c>
      <c r="E325" s="3"/>
      <c r="F325" s="125">
        <v>3975.75</v>
      </c>
      <c r="G325" s="125">
        <v>706.54</v>
      </c>
      <c r="H325" s="125">
        <v>3269.21</v>
      </c>
      <c r="I325" s="125">
        <v>77</v>
      </c>
      <c r="J325" s="9"/>
      <c r="K325" s="125">
        <v>44</v>
      </c>
      <c r="L325" s="125">
        <v>0</v>
      </c>
      <c r="M325" s="125">
        <v>0</v>
      </c>
      <c r="N325" s="125"/>
      <c r="O325" s="125">
        <v>0</v>
      </c>
    </row>
    <row r="326" spans="2:15" x14ac:dyDescent="0.3">
      <c r="B326" s="2" t="s">
        <v>552</v>
      </c>
      <c r="C326" s="2" t="s">
        <v>78</v>
      </c>
      <c r="D326" s="2" t="s">
        <v>300</v>
      </c>
      <c r="E326" s="128">
        <v>366</v>
      </c>
      <c r="F326" s="25">
        <v>247</v>
      </c>
      <c r="G326" s="25">
        <v>24</v>
      </c>
      <c r="H326" s="25">
        <v>223</v>
      </c>
      <c r="I326" s="25">
        <v>1</v>
      </c>
      <c r="J326" s="34"/>
      <c r="K326" s="25">
        <v>0</v>
      </c>
      <c r="L326" s="25">
        <v>0</v>
      </c>
      <c r="M326" s="25">
        <v>0</v>
      </c>
      <c r="N326" s="25"/>
      <c r="O326" s="25">
        <v>0</v>
      </c>
    </row>
    <row r="327" spans="2:15" x14ac:dyDescent="0.3">
      <c r="B327" s="2" t="s">
        <v>552</v>
      </c>
      <c r="C327" s="2" t="s">
        <v>78</v>
      </c>
      <c r="D327" s="2" t="s">
        <v>301</v>
      </c>
      <c r="E327" s="128">
        <v>357</v>
      </c>
      <c r="F327" s="25">
        <v>718</v>
      </c>
      <c r="G327" s="25">
        <v>0</v>
      </c>
      <c r="H327" s="25">
        <v>718</v>
      </c>
      <c r="I327" s="25">
        <v>4</v>
      </c>
      <c r="J327" s="34"/>
      <c r="K327" s="25">
        <v>0</v>
      </c>
      <c r="L327" s="25">
        <v>0</v>
      </c>
      <c r="M327" s="25">
        <v>0</v>
      </c>
      <c r="N327" s="25"/>
      <c r="O327" s="25">
        <v>0</v>
      </c>
    </row>
    <row r="328" spans="2:15" x14ac:dyDescent="0.3">
      <c r="B328" s="2" t="s">
        <v>552</v>
      </c>
      <c r="C328" s="2" t="s">
        <v>78</v>
      </c>
      <c r="D328" s="2" t="s">
        <v>302</v>
      </c>
      <c r="E328" s="128">
        <v>340</v>
      </c>
      <c r="F328" s="25">
        <v>3010.75</v>
      </c>
      <c r="G328" s="61">
        <v>682.54</v>
      </c>
      <c r="H328" s="61">
        <v>2328.21</v>
      </c>
      <c r="I328" s="61">
        <v>72</v>
      </c>
      <c r="J328" s="34"/>
      <c r="K328" s="61">
        <v>44</v>
      </c>
      <c r="L328" s="61">
        <v>0</v>
      </c>
      <c r="M328" s="61">
        <v>0</v>
      </c>
      <c r="N328" s="61"/>
      <c r="O328" s="61">
        <v>0</v>
      </c>
    </row>
    <row r="329" spans="2:15" x14ac:dyDescent="0.3">
      <c r="B329" s="3" t="s">
        <v>553</v>
      </c>
      <c r="C329" s="3" t="s">
        <v>79</v>
      </c>
      <c r="D329" s="3" t="s">
        <v>103</v>
      </c>
      <c r="E329" s="3"/>
      <c r="F329" s="125">
        <v>6747</v>
      </c>
      <c r="G329" s="125">
        <v>4147</v>
      </c>
      <c r="H329" s="125">
        <v>2600</v>
      </c>
      <c r="I329" s="125">
        <v>240</v>
      </c>
      <c r="J329" s="9"/>
      <c r="K329" s="125">
        <v>0</v>
      </c>
      <c r="L329" s="125">
        <v>0</v>
      </c>
      <c r="M329" s="125">
        <v>1</v>
      </c>
      <c r="N329" s="125"/>
      <c r="O329" s="125">
        <v>1</v>
      </c>
    </row>
    <row r="330" spans="2:15" x14ac:dyDescent="0.3">
      <c r="B330" s="2" t="s">
        <v>553</v>
      </c>
      <c r="C330" s="2" t="s">
        <v>79</v>
      </c>
      <c r="D330" s="2" t="s">
        <v>303</v>
      </c>
      <c r="E330" s="128">
        <v>279</v>
      </c>
      <c r="F330" s="25">
        <v>42</v>
      </c>
      <c r="G330" s="25">
        <v>32</v>
      </c>
      <c r="H330" s="25">
        <v>10</v>
      </c>
      <c r="I330" s="25">
        <v>5</v>
      </c>
      <c r="J330" s="34"/>
      <c r="K330" s="25">
        <v>0</v>
      </c>
      <c r="L330" s="25">
        <v>0</v>
      </c>
      <c r="M330" s="25">
        <v>0</v>
      </c>
      <c r="N330" s="25"/>
      <c r="O330" s="25">
        <v>0</v>
      </c>
    </row>
    <row r="331" spans="2:15" x14ac:dyDescent="0.3">
      <c r="B331" s="2" t="s">
        <v>553</v>
      </c>
      <c r="C331" s="2" t="s">
        <v>79</v>
      </c>
      <c r="D331" s="2" t="s">
        <v>304</v>
      </c>
      <c r="E331" s="128">
        <v>84</v>
      </c>
      <c r="F331" s="25">
        <v>4959</v>
      </c>
      <c r="G331" s="25">
        <v>3805</v>
      </c>
      <c r="H331" s="25">
        <v>1154</v>
      </c>
      <c r="I331" s="25">
        <v>234</v>
      </c>
      <c r="J331" s="34"/>
      <c r="K331" s="25">
        <v>0</v>
      </c>
      <c r="L331" s="25">
        <v>0</v>
      </c>
      <c r="M331" s="25">
        <v>1</v>
      </c>
      <c r="N331" s="25"/>
      <c r="O331" s="25">
        <v>1</v>
      </c>
    </row>
    <row r="332" spans="2:15" x14ac:dyDescent="0.3">
      <c r="B332" s="2" t="s">
        <v>553</v>
      </c>
      <c r="C332" s="2" t="s">
        <v>79</v>
      </c>
      <c r="D332" s="2" t="s">
        <v>305</v>
      </c>
      <c r="E332" s="128">
        <v>376</v>
      </c>
      <c r="F332" s="25">
        <v>1746</v>
      </c>
      <c r="G332" s="61">
        <v>310</v>
      </c>
      <c r="H332" s="61">
        <v>1436</v>
      </c>
      <c r="I332" s="61">
        <v>1</v>
      </c>
      <c r="J332" s="34"/>
      <c r="K332" s="61">
        <v>0</v>
      </c>
      <c r="L332" s="61">
        <v>0</v>
      </c>
      <c r="M332" s="61">
        <v>0</v>
      </c>
      <c r="N332" s="61"/>
      <c r="O332" s="61">
        <v>0</v>
      </c>
    </row>
    <row r="333" spans="2:15" x14ac:dyDescent="0.3">
      <c r="B333" s="3" t="s">
        <v>554</v>
      </c>
      <c r="C333" s="3" t="s">
        <v>80</v>
      </c>
      <c r="D333" s="3" t="s">
        <v>103</v>
      </c>
      <c r="E333" s="3"/>
      <c r="F333" s="125">
        <v>32001</v>
      </c>
      <c r="G333" s="125">
        <v>11157</v>
      </c>
      <c r="H333" s="125">
        <v>20844</v>
      </c>
      <c r="I333" s="125">
        <v>356</v>
      </c>
      <c r="J333" s="9"/>
      <c r="K333" s="125">
        <v>113</v>
      </c>
      <c r="L333" s="125">
        <v>0</v>
      </c>
      <c r="M333" s="125">
        <v>200</v>
      </c>
      <c r="N333" s="125"/>
      <c r="O333" s="125">
        <v>515</v>
      </c>
    </row>
    <row r="334" spans="2:15" x14ac:dyDescent="0.3">
      <c r="B334" s="2" t="s">
        <v>554</v>
      </c>
      <c r="C334" s="2" t="s">
        <v>80</v>
      </c>
      <c r="D334" s="2" t="s">
        <v>306</v>
      </c>
      <c r="E334" s="128">
        <v>407</v>
      </c>
      <c r="F334" s="25">
        <v>450</v>
      </c>
      <c r="G334" s="25">
        <v>200</v>
      </c>
      <c r="H334" s="25">
        <v>250</v>
      </c>
      <c r="I334" s="25">
        <v>11</v>
      </c>
      <c r="J334" s="34"/>
      <c r="K334" s="25">
        <v>0</v>
      </c>
      <c r="L334" s="25">
        <v>0</v>
      </c>
      <c r="M334" s="25">
        <v>200</v>
      </c>
      <c r="N334" s="25"/>
      <c r="O334" s="25">
        <v>0</v>
      </c>
    </row>
    <row r="335" spans="2:15" x14ac:dyDescent="0.3">
      <c r="B335" s="2" t="s">
        <v>554</v>
      </c>
      <c r="C335" s="2" t="s">
        <v>80</v>
      </c>
      <c r="D335" s="2" t="s">
        <v>307</v>
      </c>
      <c r="E335" s="128">
        <v>280</v>
      </c>
      <c r="F335" s="25">
        <v>730</v>
      </c>
      <c r="G335" s="25">
        <v>20</v>
      </c>
      <c r="H335" s="25">
        <v>710</v>
      </c>
      <c r="I335" s="25">
        <v>1</v>
      </c>
      <c r="J335" s="34"/>
      <c r="K335" s="25">
        <v>0</v>
      </c>
      <c r="L335" s="25">
        <v>0</v>
      </c>
      <c r="M335" s="25">
        <v>0</v>
      </c>
      <c r="N335" s="25"/>
      <c r="O335" s="25">
        <v>0</v>
      </c>
    </row>
    <row r="336" spans="2:15" x14ac:dyDescent="0.3">
      <c r="B336" s="2" t="s">
        <v>554</v>
      </c>
      <c r="C336" s="2" t="s">
        <v>80</v>
      </c>
      <c r="D336" s="2" t="s">
        <v>308</v>
      </c>
      <c r="E336" s="128">
        <v>72</v>
      </c>
      <c r="F336" s="25">
        <v>17641</v>
      </c>
      <c r="G336" s="25">
        <v>10744</v>
      </c>
      <c r="H336" s="25">
        <v>6897</v>
      </c>
      <c r="I336" s="25">
        <v>340</v>
      </c>
      <c r="J336" s="34"/>
      <c r="K336" s="25">
        <v>0</v>
      </c>
      <c r="L336" s="25">
        <v>0</v>
      </c>
      <c r="M336" s="25">
        <v>0</v>
      </c>
      <c r="N336" s="25"/>
      <c r="O336" s="25">
        <v>515</v>
      </c>
    </row>
    <row r="337" spans="2:15" x14ac:dyDescent="0.3">
      <c r="B337" s="2" t="s">
        <v>554</v>
      </c>
      <c r="C337" s="2" t="s">
        <v>80</v>
      </c>
      <c r="D337" s="2" t="s">
        <v>309</v>
      </c>
      <c r="E337" s="128">
        <v>584</v>
      </c>
      <c r="F337" s="25">
        <v>685</v>
      </c>
      <c r="G337" s="25">
        <v>72</v>
      </c>
      <c r="H337" s="25">
        <v>613</v>
      </c>
      <c r="I337" s="25">
        <v>3</v>
      </c>
      <c r="J337" s="34"/>
      <c r="K337" s="25">
        <v>113</v>
      </c>
      <c r="L337" s="25">
        <v>0</v>
      </c>
      <c r="M337" s="25">
        <v>0</v>
      </c>
      <c r="N337" s="25"/>
      <c r="O337" s="25">
        <v>0</v>
      </c>
    </row>
    <row r="338" spans="2:15" x14ac:dyDescent="0.3">
      <c r="B338" s="2" t="s">
        <v>554</v>
      </c>
      <c r="C338" s="2" t="s">
        <v>80</v>
      </c>
      <c r="D338" s="2" t="s">
        <v>310</v>
      </c>
      <c r="E338" s="128">
        <v>403</v>
      </c>
      <c r="F338" s="25">
        <v>12495</v>
      </c>
      <c r="G338" s="61">
        <v>121</v>
      </c>
      <c r="H338" s="61">
        <v>12374</v>
      </c>
      <c r="I338" s="61">
        <v>1</v>
      </c>
      <c r="J338" s="34"/>
      <c r="K338" s="61">
        <v>0</v>
      </c>
      <c r="L338" s="61">
        <v>0</v>
      </c>
      <c r="M338" s="61">
        <v>0</v>
      </c>
      <c r="N338" s="61"/>
      <c r="O338" s="61">
        <v>0</v>
      </c>
    </row>
    <row r="339" spans="2:15" x14ac:dyDescent="0.3">
      <c r="B339" s="3" t="s">
        <v>555</v>
      </c>
      <c r="C339" s="3" t="s">
        <v>81</v>
      </c>
      <c r="D339" s="3" t="s">
        <v>103</v>
      </c>
      <c r="E339" s="3"/>
      <c r="F339" s="125">
        <v>40121.78</v>
      </c>
      <c r="G339" s="125">
        <v>7801.7</v>
      </c>
      <c r="H339" s="125">
        <v>32320.080000000002</v>
      </c>
      <c r="I339" s="125">
        <v>453</v>
      </c>
      <c r="J339" s="9"/>
      <c r="K339" s="125">
        <v>8044</v>
      </c>
      <c r="L339" s="125">
        <v>606</v>
      </c>
      <c r="M339" s="125">
        <v>1000</v>
      </c>
      <c r="N339" s="125"/>
      <c r="O339" s="125">
        <v>2641</v>
      </c>
    </row>
    <row r="340" spans="2:15" x14ac:dyDescent="0.3">
      <c r="B340" s="2" t="s">
        <v>555</v>
      </c>
      <c r="C340" s="2" t="s">
        <v>81</v>
      </c>
      <c r="D340" s="2" t="s">
        <v>311</v>
      </c>
      <c r="E340" s="128">
        <v>235</v>
      </c>
      <c r="F340" s="25">
        <v>160</v>
      </c>
      <c r="G340" s="25">
        <v>16</v>
      </c>
      <c r="H340" s="25">
        <v>144</v>
      </c>
      <c r="I340" s="25">
        <v>1</v>
      </c>
      <c r="J340" s="34"/>
      <c r="K340" s="25">
        <v>0</v>
      </c>
      <c r="L340" s="25">
        <v>0</v>
      </c>
      <c r="M340" s="25">
        <v>0</v>
      </c>
      <c r="N340" s="25"/>
      <c r="O340" s="25">
        <v>0</v>
      </c>
    </row>
    <row r="341" spans="2:15" x14ac:dyDescent="0.3">
      <c r="B341" s="2" t="s">
        <v>555</v>
      </c>
      <c r="C341" s="2" t="s">
        <v>81</v>
      </c>
      <c r="D341" s="2" t="s">
        <v>312</v>
      </c>
      <c r="E341" s="128">
        <v>218</v>
      </c>
      <c r="F341" s="25">
        <v>1508</v>
      </c>
      <c r="G341" s="25">
        <v>0</v>
      </c>
      <c r="H341" s="25">
        <v>1508</v>
      </c>
      <c r="I341" s="25">
        <v>2</v>
      </c>
      <c r="J341" s="34"/>
      <c r="K341" s="25">
        <v>0</v>
      </c>
      <c r="L341" s="25">
        <v>0</v>
      </c>
      <c r="M341" s="25">
        <v>0</v>
      </c>
      <c r="N341" s="25"/>
      <c r="O341" s="25">
        <v>0</v>
      </c>
    </row>
    <row r="342" spans="2:15" x14ac:dyDescent="0.3">
      <c r="B342" s="2" t="s">
        <v>555</v>
      </c>
      <c r="C342" s="2" t="s">
        <v>81</v>
      </c>
      <c r="D342" s="2" t="s">
        <v>313</v>
      </c>
      <c r="E342" s="128">
        <v>27</v>
      </c>
      <c r="F342" s="25">
        <v>34130.78</v>
      </c>
      <c r="G342" s="25">
        <v>7691.7</v>
      </c>
      <c r="H342" s="25">
        <v>26439.08</v>
      </c>
      <c r="I342" s="25">
        <v>426</v>
      </c>
      <c r="J342" s="34"/>
      <c r="K342" s="25">
        <v>8044</v>
      </c>
      <c r="L342" s="25">
        <v>606</v>
      </c>
      <c r="M342" s="25">
        <v>1000</v>
      </c>
      <c r="N342" s="25"/>
      <c r="O342" s="25">
        <v>2579</v>
      </c>
    </row>
    <row r="343" spans="2:15" x14ac:dyDescent="0.3">
      <c r="B343" s="2" t="s">
        <v>555</v>
      </c>
      <c r="C343" s="2" t="s">
        <v>81</v>
      </c>
      <c r="D343" s="2" t="s">
        <v>987</v>
      </c>
      <c r="E343" s="128">
        <v>318</v>
      </c>
      <c r="F343" s="25">
        <v>253</v>
      </c>
      <c r="G343" s="25">
        <v>85</v>
      </c>
      <c r="H343" s="25">
        <v>168</v>
      </c>
      <c r="I343" s="25">
        <v>13</v>
      </c>
      <c r="J343" s="34"/>
      <c r="K343" s="25">
        <v>0</v>
      </c>
      <c r="L343" s="25">
        <v>0</v>
      </c>
      <c r="M343" s="25">
        <v>0</v>
      </c>
      <c r="N343" s="25"/>
      <c r="O343" s="25">
        <v>62</v>
      </c>
    </row>
    <row r="344" spans="2:15" x14ac:dyDescent="0.3">
      <c r="B344" s="2" t="s">
        <v>555</v>
      </c>
      <c r="C344" s="2" t="s">
        <v>81</v>
      </c>
      <c r="D344" s="2" t="s">
        <v>314</v>
      </c>
      <c r="E344" s="128">
        <v>252</v>
      </c>
      <c r="F344" s="25">
        <v>4010</v>
      </c>
      <c r="G344" s="25">
        <v>9</v>
      </c>
      <c r="H344" s="25">
        <v>4001</v>
      </c>
      <c r="I344" s="25">
        <v>9</v>
      </c>
      <c r="J344" s="34"/>
      <c r="K344" s="25">
        <v>0</v>
      </c>
      <c r="L344" s="25">
        <v>0</v>
      </c>
      <c r="M344" s="25">
        <v>0</v>
      </c>
      <c r="N344" s="25"/>
      <c r="O344" s="25">
        <v>0</v>
      </c>
    </row>
    <row r="345" spans="2:15" x14ac:dyDescent="0.3">
      <c r="B345" s="2" t="s">
        <v>555</v>
      </c>
      <c r="C345" s="2" t="s">
        <v>81</v>
      </c>
      <c r="D345" s="2" t="s">
        <v>315</v>
      </c>
      <c r="E345" s="128">
        <v>375</v>
      </c>
      <c r="F345" s="25">
        <v>60</v>
      </c>
      <c r="G345" s="61">
        <v>0</v>
      </c>
      <c r="H345" s="61">
        <v>60</v>
      </c>
      <c r="I345" s="61">
        <v>2</v>
      </c>
      <c r="J345" s="34"/>
      <c r="K345" s="61">
        <v>0</v>
      </c>
      <c r="L345" s="61">
        <v>0</v>
      </c>
      <c r="M345" s="61">
        <v>0</v>
      </c>
      <c r="N345" s="61"/>
      <c r="O345" s="61">
        <v>0</v>
      </c>
    </row>
    <row r="346" spans="2:15" x14ac:dyDescent="0.3">
      <c r="B346" s="3" t="s">
        <v>556</v>
      </c>
      <c r="C346" s="3" t="s">
        <v>82</v>
      </c>
      <c r="D346" s="3" t="s">
        <v>103</v>
      </c>
      <c r="E346" s="3"/>
      <c r="F346" s="125">
        <v>6163.7999999999993</v>
      </c>
      <c r="G346" s="125">
        <v>3554.3</v>
      </c>
      <c r="H346" s="125">
        <v>2609.5</v>
      </c>
      <c r="I346" s="125">
        <v>27</v>
      </c>
      <c r="J346" s="9"/>
      <c r="K346" s="125">
        <v>2428</v>
      </c>
      <c r="L346" s="125">
        <v>10</v>
      </c>
      <c r="M346" s="125">
        <v>29</v>
      </c>
      <c r="N346" s="125"/>
      <c r="O346" s="125">
        <v>3746</v>
      </c>
    </row>
    <row r="347" spans="2:15" x14ac:dyDescent="0.3">
      <c r="B347" s="2" t="s">
        <v>556</v>
      </c>
      <c r="C347" s="2" t="s">
        <v>82</v>
      </c>
      <c r="D347" s="2" t="s">
        <v>316</v>
      </c>
      <c r="E347" s="128">
        <v>233</v>
      </c>
      <c r="F347" s="25">
        <v>252</v>
      </c>
      <c r="G347" s="25">
        <v>0</v>
      </c>
      <c r="H347" s="25">
        <v>252</v>
      </c>
      <c r="I347" s="25">
        <v>1</v>
      </c>
      <c r="J347" s="34"/>
      <c r="K347" s="25">
        <v>0</v>
      </c>
      <c r="L347" s="25">
        <v>0</v>
      </c>
      <c r="M347" s="25">
        <v>0</v>
      </c>
      <c r="N347" s="25"/>
      <c r="O347" s="25">
        <v>0</v>
      </c>
    </row>
    <row r="348" spans="2:15" x14ac:dyDescent="0.3">
      <c r="B348" s="2" t="s">
        <v>556</v>
      </c>
      <c r="C348" s="2" t="s">
        <v>82</v>
      </c>
      <c r="D348" s="2" t="s">
        <v>969</v>
      </c>
      <c r="E348" s="128">
        <v>942</v>
      </c>
      <c r="F348" s="25">
        <v>1.5</v>
      </c>
      <c r="G348" s="25">
        <v>1.5</v>
      </c>
      <c r="H348" s="25">
        <v>0</v>
      </c>
      <c r="I348" s="25">
        <v>0</v>
      </c>
      <c r="J348" s="34"/>
      <c r="K348" s="25">
        <v>0</v>
      </c>
      <c r="L348" s="25">
        <v>0</v>
      </c>
      <c r="M348" s="25">
        <v>0</v>
      </c>
      <c r="N348" s="25"/>
      <c r="O348" s="25">
        <v>0</v>
      </c>
    </row>
    <row r="349" spans="2:15" x14ac:dyDescent="0.3">
      <c r="B349" s="2" t="s">
        <v>556</v>
      </c>
      <c r="C349" s="2" t="s">
        <v>82</v>
      </c>
      <c r="D349" s="2" t="s">
        <v>317</v>
      </c>
      <c r="E349" s="128">
        <v>49</v>
      </c>
      <c r="F349" s="25">
        <v>839</v>
      </c>
      <c r="G349" s="25">
        <v>277</v>
      </c>
      <c r="H349" s="25">
        <v>562</v>
      </c>
      <c r="I349" s="25">
        <v>0</v>
      </c>
      <c r="J349" s="34"/>
      <c r="K349" s="25">
        <v>2212</v>
      </c>
      <c r="L349" s="25">
        <v>0</v>
      </c>
      <c r="M349" s="25">
        <v>0</v>
      </c>
      <c r="N349" s="25"/>
      <c r="O349" s="25">
        <v>3000</v>
      </c>
    </row>
    <row r="350" spans="2:15" x14ac:dyDescent="0.3">
      <c r="B350" s="2" t="s">
        <v>556</v>
      </c>
      <c r="C350" s="2" t="s">
        <v>82</v>
      </c>
      <c r="D350" s="2" t="s">
        <v>970</v>
      </c>
      <c r="E350" s="128">
        <v>903</v>
      </c>
      <c r="F350" s="25">
        <v>40</v>
      </c>
      <c r="G350" s="25">
        <v>40</v>
      </c>
      <c r="H350" s="25">
        <v>0</v>
      </c>
      <c r="I350" s="25">
        <v>1</v>
      </c>
      <c r="J350" s="34"/>
      <c r="K350" s="25">
        <v>0</v>
      </c>
      <c r="L350" s="25">
        <v>0</v>
      </c>
      <c r="M350" s="25">
        <v>0</v>
      </c>
      <c r="N350" s="25"/>
      <c r="O350" s="25">
        <v>0</v>
      </c>
    </row>
    <row r="351" spans="2:15" x14ac:dyDescent="0.3">
      <c r="B351" s="2" t="s">
        <v>556</v>
      </c>
      <c r="C351" s="2" t="s">
        <v>82</v>
      </c>
      <c r="D351" s="2" t="s">
        <v>971</v>
      </c>
      <c r="E351" s="128">
        <v>944</v>
      </c>
      <c r="F351" s="25">
        <v>106</v>
      </c>
      <c r="G351" s="25">
        <v>47</v>
      </c>
      <c r="H351" s="25">
        <v>59</v>
      </c>
      <c r="I351" s="25">
        <v>11</v>
      </c>
      <c r="J351" s="34"/>
      <c r="K351" s="25">
        <v>0</v>
      </c>
      <c r="L351" s="25">
        <v>0</v>
      </c>
      <c r="M351" s="25">
        <v>0</v>
      </c>
      <c r="N351" s="25"/>
      <c r="O351" s="25">
        <v>0</v>
      </c>
    </row>
    <row r="352" spans="2:15" x14ac:dyDescent="0.3">
      <c r="B352" s="2" t="s">
        <v>556</v>
      </c>
      <c r="C352" s="2" t="s">
        <v>82</v>
      </c>
      <c r="D352" s="2" t="s">
        <v>318</v>
      </c>
      <c r="E352" s="128">
        <v>116</v>
      </c>
      <c r="F352" s="25">
        <v>1180</v>
      </c>
      <c r="G352" s="25">
        <v>320</v>
      </c>
      <c r="H352" s="25">
        <v>860</v>
      </c>
      <c r="I352" s="25">
        <v>1</v>
      </c>
      <c r="J352" s="34"/>
      <c r="K352" s="25">
        <v>4</v>
      </c>
      <c r="L352" s="25">
        <v>0</v>
      </c>
      <c r="M352" s="25">
        <v>0</v>
      </c>
      <c r="N352" s="25"/>
      <c r="O352" s="25">
        <v>-1</v>
      </c>
    </row>
    <row r="353" spans="2:15" x14ac:dyDescent="0.3">
      <c r="B353" s="2" t="s">
        <v>556</v>
      </c>
      <c r="C353" s="2" t="s">
        <v>82</v>
      </c>
      <c r="D353" s="2" t="s">
        <v>972</v>
      </c>
      <c r="E353" s="128">
        <v>996</v>
      </c>
      <c r="F353" s="25">
        <v>1.5</v>
      </c>
      <c r="G353" s="25">
        <v>1.5</v>
      </c>
      <c r="H353" s="25">
        <v>0</v>
      </c>
      <c r="I353" s="25">
        <v>0</v>
      </c>
      <c r="J353" s="34"/>
      <c r="K353" s="25">
        <v>0</v>
      </c>
      <c r="L353" s="25">
        <v>0</v>
      </c>
      <c r="M353" s="25">
        <v>0</v>
      </c>
      <c r="N353" s="25"/>
      <c r="O353" s="25">
        <v>0</v>
      </c>
    </row>
    <row r="354" spans="2:15" x14ac:dyDescent="0.3">
      <c r="B354" s="2" t="s">
        <v>556</v>
      </c>
      <c r="C354" s="2" t="s">
        <v>82</v>
      </c>
      <c r="D354" s="2" t="s">
        <v>319</v>
      </c>
      <c r="E354" s="128">
        <v>473</v>
      </c>
      <c r="F354" s="25">
        <v>30</v>
      </c>
      <c r="G354" s="25">
        <v>30</v>
      </c>
      <c r="H354" s="25">
        <v>0</v>
      </c>
      <c r="I354" s="25">
        <v>1</v>
      </c>
      <c r="J354" s="34"/>
      <c r="K354" s="25">
        <v>19</v>
      </c>
      <c r="L354" s="25">
        <v>0</v>
      </c>
      <c r="M354" s="25">
        <v>0</v>
      </c>
      <c r="N354" s="25"/>
      <c r="O354" s="25">
        <v>0</v>
      </c>
    </row>
    <row r="355" spans="2:15" x14ac:dyDescent="0.3">
      <c r="B355" s="2" t="s">
        <v>556</v>
      </c>
      <c r="C355" s="2" t="s">
        <v>82</v>
      </c>
      <c r="D355" s="2" t="s">
        <v>320</v>
      </c>
      <c r="E355" s="128">
        <v>7</v>
      </c>
      <c r="F355" s="25">
        <v>3676</v>
      </c>
      <c r="G355" s="25">
        <v>2800</v>
      </c>
      <c r="H355" s="25">
        <v>876</v>
      </c>
      <c r="I355" s="25">
        <v>0</v>
      </c>
      <c r="J355" s="34"/>
      <c r="K355" s="25">
        <v>193</v>
      </c>
      <c r="L355" s="25">
        <v>10</v>
      </c>
      <c r="M355" s="25">
        <v>0</v>
      </c>
      <c r="N355" s="25"/>
      <c r="O355" s="25">
        <v>747</v>
      </c>
    </row>
    <row r="356" spans="2:15" x14ac:dyDescent="0.3">
      <c r="B356" s="2" t="s">
        <v>556</v>
      </c>
      <c r="C356" s="2" t="s">
        <v>82</v>
      </c>
      <c r="D356" s="2" t="s">
        <v>973</v>
      </c>
      <c r="E356" s="128">
        <v>904</v>
      </c>
      <c r="F356" s="25">
        <v>1</v>
      </c>
      <c r="G356" s="25">
        <v>1</v>
      </c>
      <c r="H356" s="25">
        <v>0</v>
      </c>
      <c r="I356" s="25">
        <v>2</v>
      </c>
      <c r="J356" s="34"/>
      <c r="K356" s="25">
        <v>0</v>
      </c>
      <c r="L356" s="25">
        <v>0</v>
      </c>
      <c r="M356" s="25">
        <v>0</v>
      </c>
      <c r="N356" s="25"/>
      <c r="O356" s="25">
        <v>0</v>
      </c>
    </row>
    <row r="357" spans="2:15" x14ac:dyDescent="0.3">
      <c r="B357" s="2" t="s">
        <v>556</v>
      </c>
      <c r="C357" s="2" t="s">
        <v>82</v>
      </c>
      <c r="D357" s="2" t="s">
        <v>974</v>
      </c>
      <c r="E357" s="128">
        <v>945</v>
      </c>
      <c r="F357" s="25">
        <v>5.4</v>
      </c>
      <c r="G357" s="25">
        <v>5.4</v>
      </c>
      <c r="H357" s="25">
        <v>0</v>
      </c>
      <c r="I357" s="25">
        <v>1</v>
      </c>
      <c r="J357" s="34"/>
      <c r="K357" s="25">
        <v>0</v>
      </c>
      <c r="L357" s="25">
        <v>0</v>
      </c>
      <c r="M357" s="25">
        <v>0</v>
      </c>
      <c r="N357" s="25"/>
      <c r="O357" s="25">
        <v>0</v>
      </c>
    </row>
    <row r="358" spans="2:15" x14ac:dyDescent="0.3">
      <c r="B358" s="2" t="s">
        <v>556</v>
      </c>
      <c r="C358" s="2" t="s">
        <v>82</v>
      </c>
      <c r="D358" s="2" t="s">
        <v>1001</v>
      </c>
      <c r="E358" s="128">
        <v>1021</v>
      </c>
      <c r="F358" s="25">
        <v>3.4</v>
      </c>
      <c r="G358" s="25">
        <v>3.4</v>
      </c>
      <c r="H358" s="25">
        <v>0</v>
      </c>
      <c r="I358" s="25">
        <v>1</v>
      </c>
      <c r="J358" s="34"/>
      <c r="K358" s="25">
        <v>0</v>
      </c>
      <c r="L358" s="25">
        <v>0</v>
      </c>
      <c r="M358" s="25">
        <v>0</v>
      </c>
      <c r="N358" s="25"/>
      <c r="O358" s="25">
        <v>0</v>
      </c>
    </row>
    <row r="359" spans="2:15" x14ac:dyDescent="0.3">
      <c r="B359" s="2" t="s">
        <v>556</v>
      </c>
      <c r="C359" s="2" t="s">
        <v>82</v>
      </c>
      <c r="D359" s="2" t="s">
        <v>1002</v>
      </c>
      <c r="E359" s="128">
        <v>1022</v>
      </c>
      <c r="F359" s="25">
        <v>2.5</v>
      </c>
      <c r="G359" s="25">
        <v>2.5</v>
      </c>
      <c r="H359" s="25">
        <v>0</v>
      </c>
      <c r="I359" s="25">
        <v>3</v>
      </c>
      <c r="J359" s="34"/>
      <c r="K359" s="25">
        <v>0</v>
      </c>
      <c r="L359" s="25">
        <v>0</v>
      </c>
      <c r="M359" s="25">
        <v>0</v>
      </c>
      <c r="N359" s="25"/>
      <c r="O359" s="25">
        <v>0</v>
      </c>
    </row>
    <row r="360" spans="2:15" x14ac:dyDescent="0.3">
      <c r="B360" s="2" t="s">
        <v>556</v>
      </c>
      <c r="C360" s="2" t="s">
        <v>82</v>
      </c>
      <c r="D360" s="2" t="s">
        <v>975</v>
      </c>
      <c r="E360" s="128">
        <v>946</v>
      </c>
      <c r="F360" s="25">
        <v>8.5</v>
      </c>
      <c r="G360" s="25">
        <v>8</v>
      </c>
      <c r="H360" s="25">
        <v>0.5</v>
      </c>
      <c r="I360" s="25">
        <v>4</v>
      </c>
      <c r="J360" s="34"/>
      <c r="K360" s="25">
        <v>0</v>
      </c>
      <c r="L360" s="25">
        <v>0</v>
      </c>
      <c r="M360" s="25">
        <v>29</v>
      </c>
      <c r="N360" s="25"/>
      <c r="O360" s="25">
        <v>0</v>
      </c>
    </row>
    <row r="361" spans="2:15" x14ac:dyDescent="0.3">
      <c r="B361" s="2" t="s">
        <v>556</v>
      </c>
      <c r="C361" s="2" t="s">
        <v>82</v>
      </c>
      <c r="D361" s="2" t="s">
        <v>976</v>
      </c>
      <c r="E361" s="128">
        <v>997</v>
      </c>
      <c r="F361" s="25">
        <v>17</v>
      </c>
      <c r="G361" s="61">
        <v>17</v>
      </c>
      <c r="H361" s="61">
        <v>0</v>
      </c>
      <c r="I361" s="61">
        <v>1</v>
      </c>
      <c r="J361" s="34"/>
      <c r="K361" s="61">
        <v>0</v>
      </c>
      <c r="L361" s="61">
        <v>0</v>
      </c>
      <c r="M361" s="61">
        <v>0</v>
      </c>
      <c r="N361" s="61"/>
      <c r="O361" s="61">
        <v>0</v>
      </c>
    </row>
    <row r="362" spans="2:15" x14ac:dyDescent="0.3">
      <c r="B362" s="3" t="s">
        <v>557</v>
      </c>
      <c r="C362" s="3" t="s">
        <v>83</v>
      </c>
      <c r="D362" s="3" t="s">
        <v>103</v>
      </c>
      <c r="E362" s="3"/>
      <c r="F362" s="125">
        <v>15220.800000000001</v>
      </c>
      <c r="G362" s="125">
        <v>3148</v>
      </c>
      <c r="H362" s="125">
        <v>12072.800000000001</v>
      </c>
      <c r="I362" s="125">
        <v>224</v>
      </c>
      <c r="J362" s="9"/>
      <c r="K362" s="125">
        <v>161.6</v>
      </c>
      <c r="L362" s="125">
        <v>0</v>
      </c>
      <c r="M362" s="125">
        <v>15204</v>
      </c>
      <c r="N362" s="125"/>
      <c r="O362" s="125">
        <v>51953</v>
      </c>
    </row>
    <row r="363" spans="2:15" x14ac:dyDescent="0.3">
      <c r="B363" s="2" t="s">
        <v>557</v>
      </c>
      <c r="C363" s="2" t="s">
        <v>83</v>
      </c>
      <c r="D363" s="2" t="s">
        <v>321</v>
      </c>
      <c r="E363" s="128">
        <v>316</v>
      </c>
      <c r="F363" s="25">
        <v>5611</v>
      </c>
      <c r="G363" s="25">
        <v>0</v>
      </c>
      <c r="H363" s="25">
        <v>5611</v>
      </c>
      <c r="I363" s="25">
        <v>1</v>
      </c>
      <c r="J363" s="34"/>
      <c r="K363" s="25">
        <v>0</v>
      </c>
      <c r="L363" s="25">
        <v>0</v>
      </c>
      <c r="M363" s="25">
        <v>0</v>
      </c>
      <c r="N363" s="25"/>
      <c r="O363" s="25">
        <v>0</v>
      </c>
    </row>
    <row r="364" spans="2:15" x14ac:dyDescent="0.3">
      <c r="B364" s="2" t="s">
        <v>557</v>
      </c>
      <c r="C364" s="2" t="s">
        <v>83</v>
      </c>
      <c r="D364" s="2" t="s">
        <v>322</v>
      </c>
      <c r="E364" s="128">
        <v>75</v>
      </c>
      <c r="F364" s="25">
        <v>3620</v>
      </c>
      <c r="G364" s="25">
        <v>2120</v>
      </c>
      <c r="H364" s="25">
        <v>1500</v>
      </c>
      <c r="I364" s="25">
        <v>212</v>
      </c>
      <c r="J364" s="34"/>
      <c r="K364" s="25">
        <v>83</v>
      </c>
      <c r="L364" s="25">
        <v>0</v>
      </c>
      <c r="M364" s="25">
        <v>0</v>
      </c>
      <c r="N364" s="25"/>
      <c r="O364" s="25">
        <v>47</v>
      </c>
    </row>
    <row r="365" spans="2:15" x14ac:dyDescent="0.3">
      <c r="B365" s="2" t="s">
        <v>557</v>
      </c>
      <c r="C365" s="2" t="s">
        <v>83</v>
      </c>
      <c r="D365" s="2" t="s">
        <v>323</v>
      </c>
      <c r="E365" s="128">
        <v>281</v>
      </c>
      <c r="F365" s="25">
        <v>2304.6999999999998</v>
      </c>
      <c r="G365" s="25">
        <v>1028</v>
      </c>
      <c r="H365" s="25">
        <v>1276.7</v>
      </c>
      <c r="I365" s="25">
        <v>5</v>
      </c>
      <c r="J365" s="34"/>
      <c r="K365" s="25">
        <v>78.599999999999994</v>
      </c>
      <c r="L365" s="25">
        <v>0</v>
      </c>
      <c r="M365" s="25">
        <v>0</v>
      </c>
      <c r="N365" s="25"/>
      <c r="O365" s="25">
        <v>49871</v>
      </c>
    </row>
    <row r="366" spans="2:15" x14ac:dyDescent="0.3">
      <c r="B366" s="2" t="s">
        <v>557</v>
      </c>
      <c r="C366" s="2" t="s">
        <v>83</v>
      </c>
      <c r="D366" s="2" t="s">
        <v>985</v>
      </c>
      <c r="E366" s="128">
        <v>317</v>
      </c>
      <c r="F366" s="25">
        <v>3685.1</v>
      </c>
      <c r="G366" s="61">
        <v>0</v>
      </c>
      <c r="H366" s="61">
        <v>3685.1</v>
      </c>
      <c r="I366" s="61">
        <v>6</v>
      </c>
      <c r="J366" s="34"/>
      <c r="K366" s="61">
        <v>0</v>
      </c>
      <c r="L366" s="61">
        <v>0</v>
      </c>
      <c r="M366" s="61">
        <v>15204</v>
      </c>
      <c r="N366" s="61"/>
      <c r="O366" s="61">
        <v>2035</v>
      </c>
    </row>
    <row r="367" spans="2:15" x14ac:dyDescent="0.3">
      <c r="B367" s="3" t="s">
        <v>558</v>
      </c>
      <c r="C367" s="3" t="s">
        <v>84</v>
      </c>
      <c r="D367" s="3" t="s">
        <v>103</v>
      </c>
      <c r="E367" s="3"/>
      <c r="F367" s="125">
        <v>599.70000000000005</v>
      </c>
      <c r="G367" s="125">
        <v>588</v>
      </c>
      <c r="H367" s="125">
        <v>11.7</v>
      </c>
      <c r="I367" s="125">
        <v>49</v>
      </c>
      <c r="J367" s="9"/>
      <c r="K367" s="125">
        <v>11</v>
      </c>
      <c r="L367" s="125">
        <v>17</v>
      </c>
      <c r="M367" s="125">
        <v>0</v>
      </c>
      <c r="N367" s="125"/>
      <c r="O367" s="125">
        <v>57000</v>
      </c>
    </row>
    <row r="368" spans="2:15" x14ac:dyDescent="0.3">
      <c r="B368" s="2" t="s">
        <v>558</v>
      </c>
      <c r="C368" s="2" t="s">
        <v>84</v>
      </c>
      <c r="D368" s="2" t="s">
        <v>325</v>
      </c>
      <c r="E368" s="128">
        <v>482</v>
      </c>
      <c r="F368" s="25">
        <v>229</v>
      </c>
      <c r="G368" s="25">
        <v>229</v>
      </c>
      <c r="H368" s="25">
        <v>0</v>
      </c>
      <c r="I368" s="25">
        <v>1</v>
      </c>
      <c r="J368" s="34"/>
      <c r="K368" s="25">
        <v>0</v>
      </c>
      <c r="L368" s="25">
        <v>17</v>
      </c>
      <c r="M368" s="25">
        <v>0</v>
      </c>
      <c r="N368" s="25"/>
      <c r="O368" s="25">
        <v>57000</v>
      </c>
    </row>
    <row r="369" spans="2:15" x14ac:dyDescent="0.3">
      <c r="B369" s="2" t="s">
        <v>558</v>
      </c>
      <c r="C369" s="2" t="s">
        <v>84</v>
      </c>
      <c r="D369" s="2" t="s">
        <v>326</v>
      </c>
      <c r="E369" s="128">
        <v>323</v>
      </c>
      <c r="F369" s="25">
        <v>370.7</v>
      </c>
      <c r="G369" s="61">
        <v>359</v>
      </c>
      <c r="H369" s="61">
        <v>11.7</v>
      </c>
      <c r="I369" s="61">
        <v>48</v>
      </c>
      <c r="J369" s="34"/>
      <c r="K369" s="61">
        <v>11</v>
      </c>
      <c r="L369" s="61">
        <v>0</v>
      </c>
      <c r="M369" s="61">
        <v>0</v>
      </c>
      <c r="N369" s="61"/>
      <c r="O369" s="61">
        <v>0</v>
      </c>
    </row>
    <row r="370" spans="2:15" x14ac:dyDescent="0.3">
      <c r="B370" s="3" t="s">
        <v>1004</v>
      </c>
      <c r="C370" s="3" t="s">
        <v>998</v>
      </c>
      <c r="D370" s="3" t="s">
        <v>103</v>
      </c>
      <c r="E370" s="3"/>
      <c r="F370" s="125">
        <v>9723.2000000000007</v>
      </c>
      <c r="G370" s="125">
        <v>409.2</v>
      </c>
      <c r="H370" s="125">
        <v>9314</v>
      </c>
      <c r="I370" s="125">
        <v>36</v>
      </c>
      <c r="J370" s="9"/>
      <c r="K370" s="125">
        <v>0</v>
      </c>
      <c r="L370" s="125">
        <v>0</v>
      </c>
      <c r="M370" s="125">
        <v>0</v>
      </c>
      <c r="N370" s="125"/>
      <c r="O370" s="125">
        <v>0</v>
      </c>
    </row>
    <row r="371" spans="2:15" x14ac:dyDescent="0.3">
      <c r="B371" s="129" t="s">
        <v>1004</v>
      </c>
      <c r="C371" s="2" t="s">
        <v>998</v>
      </c>
      <c r="D371" s="2" t="s">
        <v>997</v>
      </c>
      <c r="E371" s="128">
        <v>1015</v>
      </c>
      <c r="F371" s="25">
        <v>9723.2000000000007</v>
      </c>
      <c r="G371" s="61">
        <v>409.2</v>
      </c>
      <c r="H371" s="61">
        <v>9314</v>
      </c>
      <c r="I371" s="61">
        <v>36</v>
      </c>
      <c r="J371" s="34"/>
      <c r="K371" s="61">
        <v>0</v>
      </c>
      <c r="L371" s="61">
        <v>0</v>
      </c>
      <c r="M371" s="61">
        <v>0</v>
      </c>
      <c r="N371" s="61"/>
      <c r="O371" s="61">
        <v>0</v>
      </c>
    </row>
    <row r="372" spans="2:15" x14ac:dyDescent="0.3">
      <c r="B372" s="3" t="s">
        <v>559</v>
      </c>
      <c r="C372" s="3" t="s">
        <v>85</v>
      </c>
      <c r="D372" s="3" t="s">
        <v>103</v>
      </c>
      <c r="E372" s="3"/>
      <c r="F372" s="125">
        <v>31598</v>
      </c>
      <c r="G372" s="125">
        <v>1018</v>
      </c>
      <c r="H372" s="125">
        <v>30580</v>
      </c>
      <c r="I372" s="125">
        <v>44</v>
      </c>
      <c r="J372" s="9"/>
      <c r="K372" s="125">
        <v>41</v>
      </c>
      <c r="L372" s="125">
        <v>734</v>
      </c>
      <c r="M372" s="125">
        <v>0</v>
      </c>
      <c r="N372" s="125"/>
      <c r="O372" s="125">
        <v>0</v>
      </c>
    </row>
    <row r="373" spans="2:15" x14ac:dyDescent="0.3">
      <c r="B373" s="2" t="s">
        <v>559</v>
      </c>
      <c r="C373" s="2" t="s">
        <v>85</v>
      </c>
      <c r="D373" s="2" t="s">
        <v>327</v>
      </c>
      <c r="E373" s="128">
        <v>385</v>
      </c>
      <c r="F373" s="25">
        <v>31598</v>
      </c>
      <c r="G373" s="61">
        <v>1018</v>
      </c>
      <c r="H373" s="61">
        <v>30580</v>
      </c>
      <c r="I373" s="61">
        <v>44</v>
      </c>
      <c r="J373" s="34"/>
      <c r="K373" s="61">
        <v>41</v>
      </c>
      <c r="L373" s="61">
        <v>734</v>
      </c>
      <c r="M373" s="61">
        <v>0</v>
      </c>
      <c r="N373" s="61"/>
      <c r="O373" s="61">
        <v>0</v>
      </c>
    </row>
    <row r="374" spans="2:15" x14ac:dyDescent="0.3">
      <c r="B374" s="3" t="s">
        <v>560</v>
      </c>
      <c r="C374" s="3" t="s">
        <v>86</v>
      </c>
      <c r="D374" s="3" t="s">
        <v>103</v>
      </c>
      <c r="E374" s="3"/>
      <c r="F374" s="125">
        <v>6480</v>
      </c>
      <c r="G374" s="125">
        <v>3897</v>
      </c>
      <c r="H374" s="125">
        <v>2583</v>
      </c>
      <c r="I374" s="125">
        <v>501</v>
      </c>
      <c r="J374" s="9"/>
      <c r="K374" s="125">
        <v>1307</v>
      </c>
      <c r="L374" s="125">
        <v>100</v>
      </c>
      <c r="M374" s="125">
        <v>0</v>
      </c>
      <c r="N374" s="125"/>
      <c r="O374" s="125">
        <v>86</v>
      </c>
    </row>
    <row r="375" spans="2:15" x14ac:dyDescent="0.3">
      <c r="B375" s="2" t="s">
        <v>560</v>
      </c>
      <c r="C375" s="2" t="s">
        <v>86</v>
      </c>
      <c r="D375" s="2" t="s">
        <v>328</v>
      </c>
      <c r="E375" s="128">
        <v>19</v>
      </c>
      <c r="F375" s="25">
        <v>6438</v>
      </c>
      <c r="G375" s="25">
        <v>3855</v>
      </c>
      <c r="H375" s="25">
        <v>2583</v>
      </c>
      <c r="I375" s="25">
        <v>489</v>
      </c>
      <c r="J375" s="34"/>
      <c r="K375" s="25">
        <v>1307</v>
      </c>
      <c r="L375" s="25">
        <v>0</v>
      </c>
      <c r="M375" s="25">
        <v>0</v>
      </c>
      <c r="N375" s="25"/>
      <c r="O375" s="25">
        <v>86</v>
      </c>
    </row>
    <row r="376" spans="2:15" x14ac:dyDescent="0.3">
      <c r="B376" s="2" t="s">
        <v>560</v>
      </c>
      <c r="C376" s="2" t="s">
        <v>86</v>
      </c>
      <c r="D376" s="2" t="s">
        <v>329</v>
      </c>
      <c r="E376" s="128">
        <v>471</v>
      </c>
      <c r="F376" s="25">
        <v>42</v>
      </c>
      <c r="G376" s="61">
        <v>42</v>
      </c>
      <c r="H376" s="61">
        <v>0</v>
      </c>
      <c r="I376" s="61">
        <v>12</v>
      </c>
      <c r="J376" s="34"/>
      <c r="K376" s="61">
        <v>0</v>
      </c>
      <c r="L376" s="61">
        <v>100</v>
      </c>
      <c r="M376" s="61">
        <v>0</v>
      </c>
      <c r="N376" s="61"/>
      <c r="O376" s="61">
        <v>0</v>
      </c>
    </row>
    <row r="377" spans="2:15" x14ac:dyDescent="0.3">
      <c r="B377" s="3" t="s">
        <v>574</v>
      </c>
      <c r="C377" s="3" t="s">
        <v>87</v>
      </c>
      <c r="D377" s="3" t="s">
        <v>103</v>
      </c>
      <c r="E377" s="3"/>
      <c r="F377" s="125">
        <v>3669.8</v>
      </c>
      <c r="G377" s="125">
        <v>1997.8</v>
      </c>
      <c r="H377" s="125">
        <v>1672</v>
      </c>
      <c r="I377" s="125">
        <v>106</v>
      </c>
      <c r="J377" s="9"/>
      <c r="K377" s="125">
        <v>364</v>
      </c>
      <c r="L377" s="125">
        <v>196</v>
      </c>
      <c r="M377" s="125">
        <v>142</v>
      </c>
      <c r="N377" s="125"/>
      <c r="O377" s="125">
        <v>2466.9</v>
      </c>
    </row>
    <row r="378" spans="2:15" x14ac:dyDescent="0.3">
      <c r="B378" s="2" t="s">
        <v>574</v>
      </c>
      <c r="C378" s="2" t="s">
        <v>87</v>
      </c>
      <c r="D378" s="2" t="s">
        <v>330</v>
      </c>
      <c r="E378" s="128">
        <v>931</v>
      </c>
      <c r="F378" s="25">
        <v>2.8</v>
      </c>
      <c r="G378" s="25">
        <v>2.8</v>
      </c>
      <c r="H378" s="25">
        <v>0</v>
      </c>
      <c r="I378" s="25">
        <v>1</v>
      </c>
      <c r="J378" s="34"/>
      <c r="K378" s="25">
        <v>320</v>
      </c>
      <c r="L378" s="25">
        <v>0</v>
      </c>
      <c r="M378" s="25">
        <v>142</v>
      </c>
      <c r="N378" s="25"/>
      <c r="O378" s="25">
        <v>1499</v>
      </c>
    </row>
    <row r="379" spans="2:15" x14ac:dyDescent="0.3">
      <c r="B379" s="2" t="s">
        <v>574</v>
      </c>
      <c r="C379" s="2" t="s">
        <v>87</v>
      </c>
      <c r="D379" s="2" t="s">
        <v>331</v>
      </c>
      <c r="E379" s="128">
        <v>443</v>
      </c>
      <c r="F379" s="25">
        <v>3667</v>
      </c>
      <c r="G379" s="61">
        <v>1995</v>
      </c>
      <c r="H379" s="61">
        <v>1672</v>
      </c>
      <c r="I379" s="61">
        <v>105</v>
      </c>
      <c r="J379" s="34"/>
      <c r="K379" s="61">
        <v>44</v>
      </c>
      <c r="L379" s="61">
        <v>196</v>
      </c>
      <c r="M379" s="61">
        <v>0</v>
      </c>
      <c r="N379" s="61"/>
      <c r="O379" s="61">
        <v>967.9</v>
      </c>
    </row>
    <row r="380" spans="2:15" x14ac:dyDescent="0.3">
      <c r="B380" s="3" t="s">
        <v>561</v>
      </c>
      <c r="C380" s="3" t="s">
        <v>88</v>
      </c>
      <c r="D380" s="3" t="s">
        <v>103</v>
      </c>
      <c r="E380" s="3"/>
      <c r="F380" s="125">
        <v>3889</v>
      </c>
      <c r="G380" s="125">
        <v>3690</v>
      </c>
      <c r="H380" s="125">
        <v>199</v>
      </c>
      <c r="I380" s="125">
        <v>112</v>
      </c>
      <c r="J380" s="9"/>
      <c r="K380" s="125">
        <v>85</v>
      </c>
      <c r="L380" s="125">
        <v>333</v>
      </c>
      <c r="M380" s="125">
        <v>0</v>
      </c>
      <c r="N380" s="125"/>
      <c r="O380" s="125">
        <v>970</v>
      </c>
    </row>
    <row r="381" spans="2:15" x14ac:dyDescent="0.3">
      <c r="B381" s="2" t="s">
        <v>561</v>
      </c>
      <c r="C381" s="2" t="s">
        <v>88</v>
      </c>
      <c r="D381" s="2" t="s">
        <v>332</v>
      </c>
      <c r="E381" s="128">
        <v>208</v>
      </c>
      <c r="F381" s="25">
        <v>91</v>
      </c>
      <c r="G381" s="25">
        <v>91</v>
      </c>
      <c r="H381" s="25">
        <v>0</v>
      </c>
      <c r="I381" s="25">
        <v>1</v>
      </c>
      <c r="J381" s="34"/>
      <c r="K381" s="25">
        <v>0</v>
      </c>
      <c r="L381" s="25">
        <v>0</v>
      </c>
      <c r="M381" s="25">
        <v>0</v>
      </c>
      <c r="N381" s="25"/>
      <c r="O381" s="25">
        <v>0</v>
      </c>
    </row>
    <row r="382" spans="2:15" x14ac:dyDescent="0.3">
      <c r="B382" s="2" t="s">
        <v>561</v>
      </c>
      <c r="C382" s="2" t="s">
        <v>88</v>
      </c>
      <c r="D382" s="2" t="s">
        <v>333</v>
      </c>
      <c r="E382" s="128">
        <v>16</v>
      </c>
      <c r="F382" s="25">
        <v>3461</v>
      </c>
      <c r="G382" s="25">
        <v>3309</v>
      </c>
      <c r="H382" s="25">
        <v>152</v>
      </c>
      <c r="I382" s="25">
        <v>109</v>
      </c>
      <c r="J382" s="34"/>
      <c r="K382" s="25">
        <v>84</v>
      </c>
      <c r="L382" s="25">
        <v>300</v>
      </c>
      <c r="M382" s="25">
        <v>0</v>
      </c>
      <c r="N382" s="25"/>
      <c r="O382" s="25">
        <v>0</v>
      </c>
    </row>
    <row r="383" spans="2:15" x14ac:dyDescent="0.3">
      <c r="B383" s="2" t="s">
        <v>561</v>
      </c>
      <c r="C383" s="2" t="s">
        <v>88</v>
      </c>
      <c r="D383" s="2" t="s">
        <v>334</v>
      </c>
      <c r="E383" s="128">
        <v>405</v>
      </c>
      <c r="F383" s="25">
        <v>48</v>
      </c>
      <c r="G383" s="25">
        <v>5</v>
      </c>
      <c r="H383" s="25">
        <v>43</v>
      </c>
      <c r="I383" s="25">
        <v>1</v>
      </c>
      <c r="J383" s="34"/>
      <c r="K383" s="25">
        <v>0</v>
      </c>
      <c r="L383" s="25">
        <v>33</v>
      </c>
      <c r="M383" s="25">
        <v>0</v>
      </c>
      <c r="N383" s="25"/>
      <c r="O383" s="25">
        <v>970</v>
      </c>
    </row>
    <row r="384" spans="2:15" x14ac:dyDescent="0.3">
      <c r="B384" s="2" t="s">
        <v>561</v>
      </c>
      <c r="C384" s="2" t="s">
        <v>88</v>
      </c>
      <c r="D384" s="2" t="s">
        <v>335</v>
      </c>
      <c r="E384" s="128">
        <v>99</v>
      </c>
      <c r="F384" s="25">
        <v>289</v>
      </c>
      <c r="G384" s="61">
        <v>285</v>
      </c>
      <c r="H384" s="61">
        <v>4</v>
      </c>
      <c r="I384" s="61">
        <v>1</v>
      </c>
      <c r="J384" s="34"/>
      <c r="K384" s="61">
        <v>1</v>
      </c>
      <c r="L384" s="61">
        <v>0</v>
      </c>
      <c r="M384" s="61">
        <v>0</v>
      </c>
      <c r="N384" s="61"/>
      <c r="O384" s="61">
        <v>0</v>
      </c>
    </row>
    <row r="385" spans="2:15" x14ac:dyDescent="0.3">
      <c r="B385" s="3" t="s">
        <v>562</v>
      </c>
      <c r="C385" s="3" t="s">
        <v>89</v>
      </c>
      <c r="D385" s="3" t="s">
        <v>103</v>
      </c>
      <c r="E385" s="3"/>
      <c r="F385" s="125">
        <v>4972.96</v>
      </c>
      <c r="G385" s="125">
        <v>1782.5</v>
      </c>
      <c r="H385" s="125">
        <v>3190.46</v>
      </c>
      <c r="I385" s="125">
        <v>191</v>
      </c>
      <c r="J385" s="9"/>
      <c r="K385" s="125">
        <v>942</v>
      </c>
      <c r="L385" s="125">
        <v>244</v>
      </c>
      <c r="M385" s="125">
        <v>0</v>
      </c>
      <c r="N385" s="125"/>
      <c r="O385" s="125">
        <v>5523</v>
      </c>
    </row>
    <row r="386" spans="2:15" x14ac:dyDescent="0.3">
      <c r="B386" s="2" t="s">
        <v>562</v>
      </c>
      <c r="C386" s="2" t="s">
        <v>89</v>
      </c>
      <c r="D386" s="2" t="s">
        <v>995</v>
      </c>
      <c r="E386" s="128">
        <v>370</v>
      </c>
      <c r="F386" s="25">
        <v>234</v>
      </c>
      <c r="G386" s="25">
        <v>0</v>
      </c>
      <c r="H386" s="25">
        <v>234</v>
      </c>
      <c r="I386" s="25">
        <v>1</v>
      </c>
      <c r="J386" s="34"/>
      <c r="K386" s="25">
        <v>0</v>
      </c>
      <c r="L386" s="25">
        <v>0</v>
      </c>
      <c r="M386" s="25">
        <v>0</v>
      </c>
      <c r="N386" s="25"/>
      <c r="O386" s="25">
        <v>0</v>
      </c>
    </row>
    <row r="387" spans="2:15" x14ac:dyDescent="0.3">
      <c r="B387" s="2" t="s">
        <v>562</v>
      </c>
      <c r="C387" s="2" t="s">
        <v>89</v>
      </c>
      <c r="D387" s="2" t="s">
        <v>336</v>
      </c>
      <c r="E387" s="128">
        <v>361</v>
      </c>
      <c r="F387" s="25">
        <v>1231</v>
      </c>
      <c r="G387" s="25">
        <v>10</v>
      </c>
      <c r="H387" s="25">
        <v>1221</v>
      </c>
      <c r="I387" s="25">
        <v>6</v>
      </c>
      <c r="J387" s="34"/>
      <c r="K387" s="25">
        <v>520</v>
      </c>
      <c r="L387" s="25">
        <v>0</v>
      </c>
      <c r="M387" s="25">
        <v>0</v>
      </c>
      <c r="N387" s="25"/>
      <c r="O387" s="25">
        <v>5268</v>
      </c>
    </row>
    <row r="388" spans="2:15" x14ac:dyDescent="0.3">
      <c r="B388" s="2" t="s">
        <v>562</v>
      </c>
      <c r="C388" s="2" t="s">
        <v>89</v>
      </c>
      <c r="D388" s="2" t="s">
        <v>337</v>
      </c>
      <c r="E388" s="128">
        <v>346</v>
      </c>
      <c r="F388" s="25">
        <v>3507.96</v>
      </c>
      <c r="G388" s="61">
        <v>1772.5</v>
      </c>
      <c r="H388" s="61">
        <v>1735.46</v>
      </c>
      <c r="I388" s="61">
        <v>184</v>
      </c>
      <c r="J388" s="34"/>
      <c r="K388" s="61">
        <v>422</v>
      </c>
      <c r="L388" s="61">
        <v>244</v>
      </c>
      <c r="M388" s="61">
        <v>0</v>
      </c>
      <c r="N388" s="61"/>
      <c r="O388" s="61">
        <v>255</v>
      </c>
    </row>
    <row r="389" spans="2:15" x14ac:dyDescent="0.3">
      <c r="B389" s="3" t="s">
        <v>563</v>
      </c>
      <c r="C389" s="3" t="s">
        <v>90</v>
      </c>
      <c r="D389" s="3" t="s">
        <v>103</v>
      </c>
      <c r="E389" s="3"/>
      <c r="F389" s="125">
        <v>5342.5</v>
      </c>
      <c r="G389" s="125">
        <v>2081.5</v>
      </c>
      <c r="H389" s="125">
        <v>3261</v>
      </c>
      <c r="I389" s="125">
        <v>208</v>
      </c>
      <c r="J389" s="9"/>
      <c r="K389" s="125">
        <v>408</v>
      </c>
      <c r="L389" s="125">
        <v>0</v>
      </c>
      <c r="M389" s="125">
        <v>0</v>
      </c>
      <c r="N389" s="125"/>
      <c r="O389" s="125">
        <v>17564</v>
      </c>
    </row>
    <row r="390" spans="2:15" x14ac:dyDescent="0.3">
      <c r="B390" s="2" t="s">
        <v>563</v>
      </c>
      <c r="C390" s="2" t="s">
        <v>90</v>
      </c>
      <c r="D390" s="2" t="s">
        <v>338</v>
      </c>
      <c r="E390" s="128">
        <v>363</v>
      </c>
      <c r="F390" s="25">
        <v>2378</v>
      </c>
      <c r="G390" s="25">
        <v>12</v>
      </c>
      <c r="H390" s="25">
        <v>2366</v>
      </c>
      <c r="I390" s="25">
        <v>1</v>
      </c>
      <c r="J390" s="34"/>
      <c r="K390" s="25">
        <v>0</v>
      </c>
      <c r="L390" s="25">
        <v>0</v>
      </c>
      <c r="M390" s="25">
        <v>0</v>
      </c>
      <c r="N390" s="25"/>
      <c r="O390" s="25">
        <v>17560</v>
      </c>
    </row>
    <row r="391" spans="2:15" x14ac:dyDescent="0.3">
      <c r="B391" s="2" t="s">
        <v>563</v>
      </c>
      <c r="C391" s="2" t="s">
        <v>90</v>
      </c>
      <c r="D391" s="2" t="s">
        <v>339</v>
      </c>
      <c r="E391" s="128">
        <v>350</v>
      </c>
      <c r="F391" s="25">
        <v>2964.5</v>
      </c>
      <c r="G391" s="61">
        <v>2069.5</v>
      </c>
      <c r="H391" s="61">
        <v>895</v>
      </c>
      <c r="I391" s="61">
        <v>207</v>
      </c>
      <c r="J391" s="34"/>
      <c r="K391" s="61">
        <v>408</v>
      </c>
      <c r="L391" s="61">
        <v>0</v>
      </c>
      <c r="M391" s="61">
        <v>0</v>
      </c>
      <c r="N391" s="61"/>
      <c r="O391" s="61">
        <v>4</v>
      </c>
    </row>
    <row r="392" spans="2:15" x14ac:dyDescent="0.3">
      <c r="B392" s="3" t="s">
        <v>564</v>
      </c>
      <c r="C392" s="3" t="s">
        <v>91</v>
      </c>
      <c r="D392" s="3" t="s">
        <v>103</v>
      </c>
      <c r="E392" s="3"/>
      <c r="F392" s="125">
        <v>1199</v>
      </c>
      <c r="G392" s="125">
        <v>1129</v>
      </c>
      <c r="H392" s="125">
        <v>70</v>
      </c>
      <c r="I392" s="125">
        <v>67</v>
      </c>
      <c r="J392" s="9"/>
      <c r="K392" s="125">
        <v>0</v>
      </c>
      <c r="L392" s="125">
        <v>45</v>
      </c>
      <c r="M392" s="125">
        <v>0</v>
      </c>
      <c r="N392" s="125"/>
      <c r="O392" s="125">
        <v>0</v>
      </c>
    </row>
    <row r="393" spans="2:15" x14ac:dyDescent="0.3">
      <c r="B393" s="2" t="s">
        <v>564</v>
      </c>
      <c r="C393" s="2" t="s">
        <v>91</v>
      </c>
      <c r="D393" s="2" t="s">
        <v>977</v>
      </c>
      <c r="E393" s="128">
        <v>381</v>
      </c>
      <c r="F393" s="25">
        <v>1199</v>
      </c>
      <c r="G393" s="61">
        <v>1129</v>
      </c>
      <c r="H393" s="61">
        <v>70</v>
      </c>
      <c r="I393" s="61">
        <v>67</v>
      </c>
      <c r="J393" s="34"/>
      <c r="K393" s="61">
        <v>0</v>
      </c>
      <c r="L393" s="61">
        <v>45</v>
      </c>
      <c r="M393" s="61">
        <v>0</v>
      </c>
      <c r="N393" s="61"/>
      <c r="O393" s="61">
        <v>0</v>
      </c>
    </row>
    <row r="394" spans="2:15" x14ac:dyDescent="0.3">
      <c r="B394" s="3" t="s">
        <v>565</v>
      </c>
      <c r="C394" s="3" t="s">
        <v>92</v>
      </c>
      <c r="D394" s="3" t="s">
        <v>103</v>
      </c>
      <c r="E394" s="3"/>
      <c r="F394" s="125">
        <v>5045.2</v>
      </c>
      <c r="G394" s="125">
        <v>2533.1999999999998</v>
      </c>
      <c r="H394" s="125">
        <v>2512</v>
      </c>
      <c r="I394" s="125">
        <v>203</v>
      </c>
      <c r="J394" s="9"/>
      <c r="K394" s="125">
        <v>0</v>
      </c>
      <c r="L394" s="125">
        <v>0</v>
      </c>
      <c r="M394" s="125">
        <v>849</v>
      </c>
      <c r="N394" s="125"/>
      <c r="O394" s="125">
        <v>3297.9</v>
      </c>
    </row>
    <row r="395" spans="2:15" x14ac:dyDescent="0.3">
      <c r="B395" s="2" t="s">
        <v>565</v>
      </c>
      <c r="C395" s="2" t="s">
        <v>92</v>
      </c>
      <c r="D395" s="2" t="s">
        <v>341</v>
      </c>
      <c r="E395" s="128">
        <v>637</v>
      </c>
      <c r="F395" s="25">
        <v>958.5</v>
      </c>
      <c r="G395" s="25">
        <v>9.5</v>
      </c>
      <c r="H395" s="25">
        <v>949</v>
      </c>
      <c r="I395" s="25">
        <v>5</v>
      </c>
      <c r="J395" s="34"/>
      <c r="K395" s="25">
        <v>0</v>
      </c>
      <c r="L395" s="25">
        <v>0</v>
      </c>
      <c r="M395" s="25">
        <v>0</v>
      </c>
      <c r="N395" s="25"/>
      <c r="O395" s="25">
        <v>0</v>
      </c>
    </row>
    <row r="396" spans="2:15" x14ac:dyDescent="0.3">
      <c r="B396" s="2" t="s">
        <v>565</v>
      </c>
      <c r="C396" s="2" t="s">
        <v>92</v>
      </c>
      <c r="D396" s="2" t="s">
        <v>342</v>
      </c>
      <c r="E396" s="128">
        <v>246</v>
      </c>
      <c r="F396" s="25">
        <v>54</v>
      </c>
      <c r="G396" s="25">
        <v>54</v>
      </c>
      <c r="H396" s="25">
        <v>0</v>
      </c>
      <c r="I396" s="25">
        <v>4</v>
      </c>
      <c r="J396" s="34"/>
      <c r="K396" s="25">
        <v>0</v>
      </c>
      <c r="L396" s="25">
        <v>0</v>
      </c>
      <c r="M396" s="25">
        <v>0</v>
      </c>
      <c r="N396" s="25"/>
      <c r="O396" s="25">
        <v>3236</v>
      </c>
    </row>
    <row r="397" spans="2:15" x14ac:dyDescent="0.3">
      <c r="B397" s="2" t="s">
        <v>565</v>
      </c>
      <c r="C397" s="2" t="s">
        <v>92</v>
      </c>
      <c r="D397" s="2" t="s">
        <v>343</v>
      </c>
      <c r="E397" s="128">
        <v>115</v>
      </c>
      <c r="F397" s="25">
        <v>3579.7</v>
      </c>
      <c r="G397" s="25">
        <v>2016.7</v>
      </c>
      <c r="H397" s="25">
        <v>1563</v>
      </c>
      <c r="I397" s="25">
        <v>191</v>
      </c>
      <c r="J397" s="34"/>
      <c r="K397" s="25">
        <v>0</v>
      </c>
      <c r="L397" s="25">
        <v>0</v>
      </c>
      <c r="M397" s="25">
        <v>849</v>
      </c>
      <c r="N397" s="25"/>
      <c r="O397" s="25">
        <v>61.9</v>
      </c>
    </row>
    <row r="398" spans="2:15" x14ac:dyDescent="0.3">
      <c r="B398" s="2" t="s">
        <v>565</v>
      </c>
      <c r="C398" s="2" t="s">
        <v>92</v>
      </c>
      <c r="D398" s="2" t="s">
        <v>344</v>
      </c>
      <c r="E398" s="128">
        <v>45</v>
      </c>
      <c r="F398" s="25">
        <v>453</v>
      </c>
      <c r="G398" s="61">
        <v>453</v>
      </c>
      <c r="H398" s="61">
        <v>0</v>
      </c>
      <c r="I398" s="61">
        <v>3</v>
      </c>
      <c r="J398" s="34"/>
      <c r="K398" s="61">
        <v>0</v>
      </c>
      <c r="L398" s="61">
        <v>0</v>
      </c>
      <c r="M398" s="61">
        <v>0</v>
      </c>
      <c r="N398" s="61"/>
      <c r="O398" s="61">
        <v>0</v>
      </c>
    </row>
    <row r="399" spans="2:15" x14ac:dyDescent="0.3">
      <c r="B399" s="3" t="s">
        <v>566</v>
      </c>
      <c r="C399" s="3" t="s">
        <v>93</v>
      </c>
      <c r="D399" s="3" t="s">
        <v>103</v>
      </c>
      <c r="E399" s="3"/>
      <c r="F399" s="125">
        <v>2995</v>
      </c>
      <c r="G399" s="125">
        <v>1686</v>
      </c>
      <c r="H399" s="125">
        <v>1309</v>
      </c>
      <c r="I399" s="125">
        <v>135</v>
      </c>
      <c r="J399" s="9"/>
      <c r="K399" s="125">
        <v>117</v>
      </c>
      <c r="L399" s="125">
        <v>120</v>
      </c>
      <c r="M399" s="125">
        <v>59</v>
      </c>
      <c r="N399" s="125"/>
      <c r="O399" s="125">
        <v>0</v>
      </c>
    </row>
    <row r="400" spans="2:15" x14ac:dyDescent="0.3">
      <c r="B400" s="2" t="s">
        <v>566</v>
      </c>
      <c r="C400" s="2" t="s">
        <v>93</v>
      </c>
      <c r="D400" s="2" t="s">
        <v>345</v>
      </c>
      <c r="E400" s="128">
        <v>478</v>
      </c>
      <c r="F400" s="25">
        <v>963</v>
      </c>
      <c r="G400" s="25">
        <v>145</v>
      </c>
      <c r="H400" s="25">
        <v>818</v>
      </c>
      <c r="I400" s="25">
        <v>7</v>
      </c>
      <c r="J400" s="34"/>
      <c r="K400" s="25">
        <v>107</v>
      </c>
      <c r="L400" s="25">
        <v>0</v>
      </c>
      <c r="M400" s="25">
        <v>0</v>
      </c>
      <c r="N400" s="25"/>
      <c r="O400" s="25">
        <v>0</v>
      </c>
    </row>
    <row r="401" spans="2:15" x14ac:dyDescent="0.3">
      <c r="B401" s="2" t="s">
        <v>566</v>
      </c>
      <c r="C401" s="2" t="s">
        <v>93</v>
      </c>
      <c r="D401" s="2" t="s">
        <v>978</v>
      </c>
      <c r="E401" s="128">
        <v>76</v>
      </c>
      <c r="F401" s="25">
        <v>2032</v>
      </c>
      <c r="G401" s="61">
        <v>1541</v>
      </c>
      <c r="H401" s="61">
        <v>491</v>
      </c>
      <c r="I401" s="61">
        <v>128</v>
      </c>
      <c r="J401" s="34"/>
      <c r="K401" s="61">
        <v>10</v>
      </c>
      <c r="L401" s="61">
        <v>120</v>
      </c>
      <c r="M401" s="61">
        <v>59</v>
      </c>
      <c r="N401" s="61"/>
      <c r="O401" s="61">
        <v>0</v>
      </c>
    </row>
    <row r="402" spans="2:15" x14ac:dyDescent="0.3">
      <c r="B402" s="3" t="s">
        <v>567</v>
      </c>
      <c r="C402" s="3" t="s">
        <v>94</v>
      </c>
      <c r="D402" s="3" t="s">
        <v>103</v>
      </c>
      <c r="E402" s="3"/>
      <c r="F402" s="125">
        <v>6195</v>
      </c>
      <c r="G402" s="125">
        <v>3478</v>
      </c>
      <c r="H402" s="125">
        <v>2717</v>
      </c>
      <c r="I402" s="125">
        <v>162</v>
      </c>
      <c r="J402" s="9"/>
      <c r="K402" s="125">
        <v>45</v>
      </c>
      <c r="L402" s="125">
        <v>144.80000000000001</v>
      </c>
      <c r="M402" s="125">
        <v>0</v>
      </c>
      <c r="N402" s="125"/>
      <c r="O402" s="125">
        <v>77</v>
      </c>
    </row>
    <row r="403" spans="2:15" x14ac:dyDescent="0.3">
      <c r="B403" s="2" t="s">
        <v>567</v>
      </c>
      <c r="C403" s="2" t="s">
        <v>94</v>
      </c>
      <c r="D403" s="2" t="s">
        <v>347</v>
      </c>
      <c r="E403" s="128">
        <v>283</v>
      </c>
      <c r="F403" s="25">
        <v>2053</v>
      </c>
      <c r="G403" s="25">
        <v>753</v>
      </c>
      <c r="H403" s="25">
        <v>1300</v>
      </c>
      <c r="I403" s="25">
        <v>11</v>
      </c>
      <c r="J403" s="34"/>
      <c r="K403" s="25">
        <v>0</v>
      </c>
      <c r="L403" s="25">
        <v>0</v>
      </c>
      <c r="M403" s="25">
        <v>0</v>
      </c>
      <c r="N403" s="25"/>
      <c r="O403" s="25">
        <v>0</v>
      </c>
    </row>
    <row r="404" spans="2:15" x14ac:dyDescent="0.3">
      <c r="B404" s="2" t="s">
        <v>567</v>
      </c>
      <c r="C404" s="2" t="s">
        <v>94</v>
      </c>
      <c r="D404" s="2" t="s">
        <v>979</v>
      </c>
      <c r="E404" s="128">
        <v>999</v>
      </c>
      <c r="F404" s="25">
        <v>362</v>
      </c>
      <c r="G404" s="25">
        <v>362</v>
      </c>
      <c r="H404" s="25">
        <v>0</v>
      </c>
      <c r="I404" s="25">
        <v>0</v>
      </c>
      <c r="J404" s="34"/>
      <c r="K404" s="25">
        <v>0</v>
      </c>
      <c r="L404" s="25">
        <v>0</v>
      </c>
      <c r="M404" s="25">
        <v>0</v>
      </c>
      <c r="N404" s="25"/>
      <c r="O404" s="25">
        <v>0</v>
      </c>
    </row>
    <row r="405" spans="2:15" x14ac:dyDescent="0.3">
      <c r="B405" s="2" t="s">
        <v>567</v>
      </c>
      <c r="C405" s="2" t="s">
        <v>94</v>
      </c>
      <c r="D405" s="2" t="s">
        <v>348</v>
      </c>
      <c r="E405" s="128">
        <v>90</v>
      </c>
      <c r="F405" s="25">
        <v>3780</v>
      </c>
      <c r="G405" s="61">
        <v>2363</v>
      </c>
      <c r="H405" s="61">
        <v>1417</v>
      </c>
      <c r="I405" s="61">
        <v>151</v>
      </c>
      <c r="J405" s="34"/>
      <c r="K405" s="61">
        <v>45</v>
      </c>
      <c r="L405" s="61">
        <v>144.80000000000001</v>
      </c>
      <c r="M405" s="61">
        <v>0</v>
      </c>
      <c r="N405" s="61"/>
      <c r="O405" s="61">
        <v>77</v>
      </c>
    </row>
    <row r="406" spans="2:15" x14ac:dyDescent="0.3">
      <c r="B406" s="3" t="s">
        <v>568</v>
      </c>
      <c r="C406" s="3" t="s">
        <v>95</v>
      </c>
      <c r="D406" s="3" t="s">
        <v>103</v>
      </c>
      <c r="E406" s="3"/>
      <c r="F406" s="125">
        <v>8579.5</v>
      </c>
      <c r="G406" s="125">
        <v>3653.5</v>
      </c>
      <c r="H406" s="125">
        <v>4926</v>
      </c>
      <c r="I406" s="125">
        <v>139</v>
      </c>
      <c r="J406" s="9"/>
      <c r="K406" s="125">
        <v>363</v>
      </c>
      <c r="L406" s="125">
        <v>0</v>
      </c>
      <c r="M406" s="125">
        <v>120</v>
      </c>
      <c r="N406" s="125"/>
      <c r="O406" s="125">
        <v>170</v>
      </c>
    </row>
    <row r="407" spans="2:15" x14ac:dyDescent="0.3">
      <c r="B407" s="2" t="s">
        <v>568</v>
      </c>
      <c r="C407" s="2" t="s">
        <v>95</v>
      </c>
      <c r="D407" s="2" t="s">
        <v>349</v>
      </c>
      <c r="E407" s="128">
        <v>81</v>
      </c>
      <c r="F407" s="25">
        <v>6607</v>
      </c>
      <c r="G407" s="25">
        <v>2553</v>
      </c>
      <c r="H407" s="25">
        <v>4054</v>
      </c>
      <c r="I407" s="25">
        <v>133</v>
      </c>
      <c r="J407" s="34"/>
      <c r="K407" s="25">
        <v>24</v>
      </c>
      <c r="L407" s="25">
        <v>0</v>
      </c>
      <c r="M407" s="25">
        <v>120</v>
      </c>
      <c r="N407" s="25"/>
      <c r="O407" s="25">
        <v>120</v>
      </c>
    </row>
    <row r="408" spans="2:15" x14ac:dyDescent="0.3">
      <c r="B408" s="2" t="s">
        <v>568</v>
      </c>
      <c r="C408" s="2" t="s">
        <v>95</v>
      </c>
      <c r="D408" s="2" t="s">
        <v>992</v>
      </c>
      <c r="E408" s="128">
        <v>958</v>
      </c>
      <c r="F408" s="25">
        <v>102.5</v>
      </c>
      <c r="G408" s="25">
        <v>72.5</v>
      </c>
      <c r="H408" s="25">
        <v>30</v>
      </c>
      <c r="I408" s="25">
        <v>2</v>
      </c>
      <c r="J408" s="34"/>
      <c r="K408" s="25">
        <v>0</v>
      </c>
      <c r="L408" s="25">
        <v>0</v>
      </c>
      <c r="M408" s="25">
        <v>0</v>
      </c>
      <c r="N408" s="25"/>
      <c r="O408" s="25">
        <v>0</v>
      </c>
    </row>
    <row r="409" spans="2:15" x14ac:dyDescent="0.3">
      <c r="B409" s="2" t="s">
        <v>568</v>
      </c>
      <c r="C409" s="2" t="s">
        <v>95</v>
      </c>
      <c r="D409" s="2" t="s">
        <v>350</v>
      </c>
      <c r="E409" s="128">
        <v>284</v>
      </c>
      <c r="F409" s="25">
        <v>1580</v>
      </c>
      <c r="G409" s="25">
        <v>738</v>
      </c>
      <c r="H409" s="25">
        <v>842</v>
      </c>
      <c r="I409" s="25">
        <v>1</v>
      </c>
      <c r="J409" s="34"/>
      <c r="K409" s="25">
        <v>339</v>
      </c>
      <c r="L409" s="25">
        <v>0</v>
      </c>
      <c r="M409" s="25">
        <v>0</v>
      </c>
      <c r="N409" s="25"/>
      <c r="O409" s="25">
        <v>50</v>
      </c>
    </row>
    <row r="410" spans="2:15" x14ac:dyDescent="0.3">
      <c r="B410" s="2" t="s">
        <v>568</v>
      </c>
      <c r="C410" s="2" t="s">
        <v>95</v>
      </c>
      <c r="D410" s="2" t="s">
        <v>351</v>
      </c>
      <c r="E410" s="128">
        <v>303</v>
      </c>
      <c r="F410" s="25">
        <v>290</v>
      </c>
      <c r="G410" s="61">
        <v>290</v>
      </c>
      <c r="H410" s="61">
        <v>0</v>
      </c>
      <c r="I410" s="61">
        <v>3</v>
      </c>
      <c r="J410" s="34"/>
      <c r="K410" s="61">
        <v>0</v>
      </c>
      <c r="L410" s="61">
        <v>0</v>
      </c>
      <c r="M410" s="61">
        <v>0</v>
      </c>
      <c r="N410" s="61"/>
      <c r="O410" s="61">
        <v>0</v>
      </c>
    </row>
    <row r="411" spans="2:15" x14ac:dyDescent="0.3">
      <c r="B411" s="3" t="s">
        <v>569</v>
      </c>
      <c r="C411" s="3" t="s">
        <v>96</v>
      </c>
      <c r="D411" s="3" t="s">
        <v>103</v>
      </c>
      <c r="E411" s="3"/>
      <c r="F411" s="125">
        <v>25993</v>
      </c>
      <c r="G411" s="125">
        <v>3306</v>
      </c>
      <c r="H411" s="125">
        <v>22687</v>
      </c>
      <c r="I411" s="125">
        <v>303</v>
      </c>
      <c r="J411" s="9"/>
      <c r="K411" s="125">
        <v>2483</v>
      </c>
      <c r="L411" s="125">
        <v>3330</v>
      </c>
      <c r="M411" s="125">
        <v>7070</v>
      </c>
      <c r="N411" s="125"/>
      <c r="O411" s="125">
        <v>315</v>
      </c>
    </row>
    <row r="412" spans="2:15" x14ac:dyDescent="0.3">
      <c r="B412" s="2" t="s">
        <v>569</v>
      </c>
      <c r="C412" s="2" t="s">
        <v>96</v>
      </c>
      <c r="D412" s="2" t="s">
        <v>352</v>
      </c>
      <c r="E412" s="128">
        <v>399</v>
      </c>
      <c r="F412" s="25">
        <v>9175</v>
      </c>
      <c r="G412" s="25">
        <v>0</v>
      </c>
      <c r="H412" s="25">
        <v>9175</v>
      </c>
      <c r="I412" s="25">
        <v>1</v>
      </c>
      <c r="J412" s="34"/>
      <c r="K412" s="25">
        <v>950</v>
      </c>
      <c r="L412" s="25">
        <v>0</v>
      </c>
      <c r="M412" s="25">
        <v>7070</v>
      </c>
      <c r="N412" s="25"/>
      <c r="O412" s="25">
        <v>0</v>
      </c>
    </row>
    <row r="413" spans="2:15" x14ac:dyDescent="0.3">
      <c r="B413" s="2" t="s">
        <v>569</v>
      </c>
      <c r="C413" s="2" t="s">
        <v>96</v>
      </c>
      <c r="D413" s="2" t="s">
        <v>353</v>
      </c>
      <c r="E413" s="128">
        <v>400</v>
      </c>
      <c r="F413" s="25">
        <v>808</v>
      </c>
      <c r="G413" s="25">
        <v>0</v>
      </c>
      <c r="H413" s="25">
        <v>808</v>
      </c>
      <c r="I413" s="25">
        <v>1</v>
      </c>
      <c r="J413" s="34"/>
      <c r="K413" s="25">
        <v>798</v>
      </c>
      <c r="L413" s="25">
        <v>0</v>
      </c>
      <c r="M413" s="25">
        <v>0</v>
      </c>
      <c r="N413" s="25"/>
      <c r="O413" s="25">
        <v>0</v>
      </c>
    </row>
    <row r="414" spans="2:15" x14ac:dyDescent="0.3">
      <c r="B414" s="2" t="s">
        <v>569</v>
      </c>
      <c r="C414" s="2" t="s">
        <v>96</v>
      </c>
      <c r="D414" s="2" t="s">
        <v>354</v>
      </c>
      <c r="E414" s="128">
        <v>86</v>
      </c>
      <c r="F414" s="25">
        <v>7253</v>
      </c>
      <c r="G414" s="25">
        <v>3181</v>
      </c>
      <c r="H414" s="25">
        <v>4072</v>
      </c>
      <c r="I414" s="25">
        <v>298</v>
      </c>
      <c r="J414" s="34"/>
      <c r="K414" s="25">
        <v>735</v>
      </c>
      <c r="L414" s="25">
        <v>3330</v>
      </c>
      <c r="M414" s="25">
        <v>0</v>
      </c>
      <c r="N414" s="25"/>
      <c r="O414" s="25">
        <v>315</v>
      </c>
    </row>
    <row r="415" spans="2:15" x14ac:dyDescent="0.3">
      <c r="B415" s="2" t="s">
        <v>569</v>
      </c>
      <c r="C415" s="2" t="s">
        <v>96</v>
      </c>
      <c r="D415" s="2" t="s">
        <v>355</v>
      </c>
      <c r="E415" s="128">
        <v>285</v>
      </c>
      <c r="F415" s="25">
        <v>7211</v>
      </c>
      <c r="G415" s="25">
        <v>125</v>
      </c>
      <c r="H415" s="25">
        <v>7086</v>
      </c>
      <c r="I415" s="25">
        <v>2</v>
      </c>
      <c r="J415" s="34"/>
      <c r="K415" s="25">
        <v>0</v>
      </c>
      <c r="L415" s="25">
        <v>0</v>
      </c>
      <c r="M415" s="25">
        <v>0</v>
      </c>
      <c r="N415" s="25"/>
      <c r="O415" s="25">
        <v>0</v>
      </c>
    </row>
    <row r="416" spans="2:15" x14ac:dyDescent="0.3">
      <c r="B416" s="2" t="s">
        <v>569</v>
      </c>
      <c r="C416" s="2" t="s">
        <v>96</v>
      </c>
      <c r="D416" s="2" t="s">
        <v>980</v>
      </c>
      <c r="E416" s="128">
        <v>398</v>
      </c>
      <c r="F416" s="25">
        <v>1546</v>
      </c>
      <c r="G416" s="61">
        <v>0</v>
      </c>
      <c r="H416" s="61">
        <v>1546</v>
      </c>
      <c r="I416" s="61">
        <v>1</v>
      </c>
      <c r="J416" s="34"/>
      <c r="K416" s="61">
        <v>0</v>
      </c>
      <c r="L416" s="61">
        <v>0</v>
      </c>
      <c r="M416" s="61">
        <v>0</v>
      </c>
      <c r="N416" s="61"/>
      <c r="O416" s="61">
        <v>0</v>
      </c>
    </row>
    <row r="417" spans="2:15" x14ac:dyDescent="0.3">
      <c r="B417" s="3" t="s">
        <v>570</v>
      </c>
      <c r="C417" s="3" t="s">
        <v>97</v>
      </c>
      <c r="D417" s="3" t="s">
        <v>103</v>
      </c>
      <c r="E417" s="3"/>
      <c r="F417" s="125">
        <v>9296.2099999999991</v>
      </c>
      <c r="G417" s="125">
        <v>4873.5200000000004</v>
      </c>
      <c r="H417" s="125">
        <v>4422.6899999999996</v>
      </c>
      <c r="I417" s="125">
        <v>501</v>
      </c>
      <c r="J417" s="9"/>
      <c r="K417" s="125">
        <v>0</v>
      </c>
      <c r="L417" s="125">
        <v>0</v>
      </c>
      <c r="M417" s="125">
        <v>0</v>
      </c>
      <c r="N417" s="125"/>
      <c r="O417" s="125">
        <v>217</v>
      </c>
    </row>
    <row r="418" spans="2:15" x14ac:dyDescent="0.3">
      <c r="B418" s="2" t="s">
        <v>570</v>
      </c>
      <c r="C418" s="2" t="s">
        <v>97</v>
      </c>
      <c r="D418" s="2" t="s">
        <v>356</v>
      </c>
      <c r="E418" s="128">
        <v>95</v>
      </c>
      <c r="F418" s="25">
        <v>859.21</v>
      </c>
      <c r="G418" s="25">
        <v>742.52</v>
      </c>
      <c r="H418" s="25">
        <v>116.69</v>
      </c>
      <c r="I418" s="25">
        <v>243</v>
      </c>
      <c r="J418" s="34"/>
      <c r="K418" s="25">
        <v>0</v>
      </c>
      <c r="L418" s="25">
        <v>0</v>
      </c>
      <c r="M418" s="25">
        <v>0</v>
      </c>
      <c r="N418" s="25"/>
      <c r="O418" s="25">
        <v>217</v>
      </c>
    </row>
    <row r="419" spans="2:15" x14ac:dyDescent="0.3">
      <c r="B419" s="2" t="s">
        <v>570</v>
      </c>
      <c r="C419" s="2" t="s">
        <v>97</v>
      </c>
      <c r="D419" s="2" t="s">
        <v>357</v>
      </c>
      <c r="E419" s="128">
        <v>462</v>
      </c>
      <c r="F419" s="25">
        <v>446</v>
      </c>
      <c r="G419" s="25">
        <v>200</v>
      </c>
      <c r="H419" s="25">
        <v>246</v>
      </c>
      <c r="I419" s="25">
        <v>1</v>
      </c>
      <c r="J419" s="34"/>
      <c r="K419" s="25">
        <v>0</v>
      </c>
      <c r="L419" s="25">
        <v>0</v>
      </c>
      <c r="M419" s="25">
        <v>0</v>
      </c>
      <c r="N419" s="25"/>
      <c r="O419" s="25">
        <v>0</v>
      </c>
    </row>
    <row r="420" spans="2:15" x14ac:dyDescent="0.3">
      <c r="B420" s="2" t="s">
        <v>570</v>
      </c>
      <c r="C420" s="2" t="s">
        <v>97</v>
      </c>
      <c r="D420" s="2" t="s">
        <v>358</v>
      </c>
      <c r="E420" s="128">
        <v>98</v>
      </c>
      <c r="F420" s="25">
        <v>7991</v>
      </c>
      <c r="G420" s="61">
        <v>3931</v>
      </c>
      <c r="H420" s="61">
        <v>4060</v>
      </c>
      <c r="I420" s="61">
        <v>257</v>
      </c>
      <c r="J420" s="34"/>
      <c r="K420" s="61">
        <v>0</v>
      </c>
      <c r="L420" s="61">
        <v>0</v>
      </c>
      <c r="M420" s="61">
        <v>0</v>
      </c>
      <c r="N420" s="61"/>
      <c r="O420" s="61">
        <v>0</v>
      </c>
    </row>
    <row r="421" spans="2:15" x14ac:dyDescent="0.3">
      <c r="B421" s="3" t="s">
        <v>571</v>
      </c>
      <c r="C421" s="3" t="s">
        <v>98</v>
      </c>
      <c r="D421" s="3" t="s">
        <v>103</v>
      </c>
      <c r="E421" s="3"/>
      <c r="F421" s="125">
        <v>4327</v>
      </c>
      <c r="G421" s="125">
        <v>3538</v>
      </c>
      <c r="H421" s="125">
        <v>789</v>
      </c>
      <c r="I421" s="125">
        <v>129</v>
      </c>
      <c r="J421" s="9"/>
      <c r="K421" s="125">
        <v>0</v>
      </c>
      <c r="L421" s="125">
        <v>574</v>
      </c>
      <c r="M421" s="125">
        <v>0</v>
      </c>
      <c r="N421" s="125"/>
      <c r="O421" s="125">
        <v>74</v>
      </c>
    </row>
    <row r="422" spans="2:15" x14ac:dyDescent="0.3">
      <c r="B422" s="2" t="s">
        <v>571</v>
      </c>
      <c r="C422" s="2" t="s">
        <v>98</v>
      </c>
      <c r="D422" s="2" t="s">
        <v>359</v>
      </c>
      <c r="E422" s="128">
        <v>88</v>
      </c>
      <c r="F422" s="25">
        <v>4327</v>
      </c>
      <c r="G422" s="61">
        <v>3538</v>
      </c>
      <c r="H422" s="61">
        <v>789</v>
      </c>
      <c r="I422" s="61">
        <v>129</v>
      </c>
      <c r="J422" s="34"/>
      <c r="K422" s="61">
        <v>0</v>
      </c>
      <c r="L422" s="61">
        <v>574</v>
      </c>
      <c r="M422" s="61">
        <v>0</v>
      </c>
      <c r="N422" s="61"/>
      <c r="O422" s="61">
        <v>74</v>
      </c>
    </row>
    <row r="423" spans="2:15" x14ac:dyDescent="0.3">
      <c r="B423" s="3" t="s">
        <v>572</v>
      </c>
      <c r="C423" s="3" t="s">
        <v>99</v>
      </c>
      <c r="D423" s="3" t="s">
        <v>103</v>
      </c>
      <c r="E423" s="3"/>
      <c r="F423" s="125">
        <v>3796.83</v>
      </c>
      <c r="G423" s="125">
        <v>3724.47</v>
      </c>
      <c r="H423" s="125">
        <v>72.36</v>
      </c>
      <c r="I423" s="125">
        <v>88</v>
      </c>
      <c r="J423" s="9"/>
      <c r="K423" s="125">
        <v>385</v>
      </c>
      <c r="L423" s="125">
        <v>0</v>
      </c>
      <c r="M423" s="125">
        <v>0</v>
      </c>
      <c r="N423" s="125"/>
      <c r="O423" s="125">
        <v>25.5</v>
      </c>
    </row>
    <row r="424" spans="2:15" x14ac:dyDescent="0.3">
      <c r="B424" s="2" t="s">
        <v>572</v>
      </c>
      <c r="C424" s="2" t="s">
        <v>99</v>
      </c>
      <c r="D424" s="2" t="s">
        <v>360</v>
      </c>
      <c r="E424" s="128">
        <v>408</v>
      </c>
      <c r="F424" s="25">
        <v>3796.83</v>
      </c>
      <c r="G424" s="25">
        <v>3724.47</v>
      </c>
      <c r="H424" s="25">
        <v>72.36</v>
      </c>
      <c r="I424" s="25">
        <v>88</v>
      </c>
      <c r="J424" s="34"/>
      <c r="K424" s="25">
        <v>385</v>
      </c>
      <c r="L424" s="25">
        <v>0</v>
      </c>
      <c r="M424" s="25">
        <v>0</v>
      </c>
      <c r="N424" s="25"/>
      <c r="O424" s="25">
        <v>25.5</v>
      </c>
    </row>
    <row r="427" spans="2:15" s="123" customFormat="1" ht="14.4" x14ac:dyDescent="0.3">
      <c r="B427" s="1"/>
      <c r="C427" s="109" t="s">
        <v>864</v>
      </c>
      <c r="D427" s="1"/>
      <c r="E427" s="1"/>
      <c r="F427" s="1"/>
      <c r="G427" s="1"/>
      <c r="H427" s="1"/>
      <c r="I427" s="1"/>
      <c r="J427" s="11"/>
      <c r="K427" s="1"/>
      <c r="L427" s="1"/>
      <c r="M427" s="11"/>
      <c r="N427" s="1"/>
    </row>
    <row r="428" spans="2:15" s="123" customFormat="1" ht="14.4" x14ac:dyDescent="0.3">
      <c r="B428" s="1"/>
      <c r="C428" s="1" t="s">
        <v>903</v>
      </c>
      <c r="D428" s="110" t="s">
        <v>905</v>
      </c>
      <c r="E428" s="110"/>
      <c r="F428" s="1"/>
      <c r="G428" s="1"/>
      <c r="H428" s="1"/>
      <c r="I428" s="1"/>
      <c r="J428" s="11"/>
      <c r="K428" s="1"/>
      <c r="L428" s="1"/>
      <c r="M428" s="11"/>
      <c r="N428" s="1"/>
    </row>
    <row r="429" spans="2:15" s="123" customFormat="1" ht="14.4" x14ac:dyDescent="0.3">
      <c r="B429" s="1"/>
      <c r="C429" s="1" t="s">
        <v>904</v>
      </c>
      <c r="D429" s="110" t="s">
        <v>906</v>
      </c>
      <c r="E429" s="110"/>
      <c r="F429" s="1"/>
      <c r="G429" s="1"/>
      <c r="H429" s="1"/>
      <c r="I429" s="1"/>
      <c r="J429" s="11"/>
      <c r="K429" s="1"/>
      <c r="L429" s="1"/>
      <c r="M429" s="11"/>
      <c r="N429" s="1"/>
    </row>
    <row r="430" spans="2:15" s="123" customFormat="1" ht="14.4" x14ac:dyDescent="0.3">
      <c r="B430" s="1"/>
      <c r="C430" s="1" t="s">
        <v>907</v>
      </c>
      <c r="D430" s="111" t="s">
        <v>908</v>
      </c>
      <c r="E430" s="111"/>
      <c r="F430" s="1"/>
      <c r="G430" s="1"/>
      <c r="H430" s="1"/>
      <c r="I430" s="1"/>
      <c r="J430" s="11"/>
      <c r="K430" s="1"/>
      <c r="L430" s="1"/>
      <c r="M430" s="11"/>
      <c r="N430" s="1"/>
    </row>
    <row r="431" spans="2:15" s="123" customFormat="1" ht="14.4" x14ac:dyDescent="0.3">
      <c r="B431" s="1"/>
      <c r="C431" s="1" t="s">
        <v>909</v>
      </c>
      <c r="D431" s="1" t="s">
        <v>910</v>
      </c>
      <c r="E431" s="1"/>
      <c r="F431" s="1"/>
      <c r="G431" s="1"/>
      <c r="H431" s="1"/>
      <c r="I431" s="1"/>
      <c r="J431" s="11"/>
      <c r="K431" s="1"/>
      <c r="L431" s="1"/>
      <c r="M431" s="11"/>
      <c r="N431" s="1"/>
    </row>
    <row r="432" spans="2:15" s="123" customFormat="1" ht="14.4" x14ac:dyDescent="0.3">
      <c r="B432" s="1"/>
      <c r="C432" s="1" t="s">
        <v>911</v>
      </c>
      <c r="D432" s="1" t="s">
        <v>912</v>
      </c>
      <c r="E432" s="1"/>
      <c r="F432" s="1"/>
      <c r="G432" s="1"/>
      <c r="H432" s="1"/>
      <c r="I432" s="1"/>
      <c r="J432" s="11"/>
      <c r="K432" s="1"/>
      <c r="L432" s="1"/>
      <c r="M432" s="11"/>
      <c r="N432" s="1"/>
    </row>
  </sheetData>
  <autoFilter ref="B7:O424"/>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18"/>
  <sheetViews>
    <sheetView showGridLines="0" workbookViewId="0"/>
  </sheetViews>
  <sheetFormatPr defaultColWidth="9.109375" defaultRowHeight="13.8" x14ac:dyDescent="0.3"/>
  <cols>
    <col min="1" max="1" width="9.109375" style="1"/>
    <col min="2" max="2" width="9.109375" style="1" hidden="1" customWidth="1"/>
    <col min="3" max="3" width="25.88671875" style="1" bestFit="1" customWidth="1"/>
    <col min="4" max="4" width="0.88671875" style="1" customWidth="1"/>
    <col min="5" max="6" width="11.109375" style="1" bestFit="1" customWidth="1"/>
    <col min="7" max="7" width="1.109375" style="11" customWidth="1"/>
    <col min="8" max="8" width="9.109375" style="1"/>
    <col min="9" max="9" width="11.109375" style="1" customWidth="1"/>
    <col min="10" max="10" width="0.88671875" style="11" customWidth="1"/>
    <col min="11" max="11" width="11.109375" style="1" bestFit="1" customWidth="1"/>
    <col min="12" max="12" width="9.109375" style="1"/>
    <col min="13" max="13" width="12.88671875" style="1" bestFit="1" customWidth="1"/>
    <col min="14" max="16384" width="9.109375" style="1"/>
  </cols>
  <sheetData>
    <row r="1" spans="2:19" ht="15.6" x14ac:dyDescent="0.3">
      <c r="C1" s="23" t="s">
        <v>870</v>
      </c>
    </row>
    <row r="2" spans="2:19" x14ac:dyDescent="0.3">
      <c r="C2" s="24" t="s">
        <v>1006</v>
      </c>
    </row>
    <row r="3" spans="2:19" x14ac:dyDescent="0.3">
      <c r="C3" s="24" t="s">
        <v>914</v>
      </c>
    </row>
    <row r="4" spans="2:19" x14ac:dyDescent="0.3">
      <c r="N4" s="4"/>
    </row>
    <row r="5" spans="2:19" ht="14.4" thickBot="1" x14ac:dyDescent="0.35">
      <c r="E5" s="36" t="s">
        <v>1005</v>
      </c>
      <c r="F5" s="36"/>
      <c r="H5" s="36" t="s">
        <v>868</v>
      </c>
      <c r="I5" s="36"/>
      <c r="K5" s="36" t="s">
        <v>867</v>
      </c>
      <c r="L5" s="36"/>
      <c r="M5" s="36"/>
      <c r="N5" s="17"/>
      <c r="O5" s="17"/>
      <c r="P5" s="17"/>
    </row>
    <row r="6" spans="2:19" ht="41.4" x14ac:dyDescent="0.3">
      <c r="B6" s="4" t="s">
        <v>578</v>
      </c>
      <c r="C6" s="37" t="s">
        <v>369</v>
      </c>
      <c r="D6" s="7"/>
      <c r="E6" s="37" t="s">
        <v>374</v>
      </c>
      <c r="F6" s="37" t="s">
        <v>589</v>
      </c>
      <c r="G6" s="8"/>
      <c r="H6" s="37" t="s">
        <v>869</v>
      </c>
      <c r="I6" s="37" t="s">
        <v>579</v>
      </c>
      <c r="J6" s="8"/>
      <c r="K6" s="37" t="s">
        <v>577</v>
      </c>
      <c r="L6" s="37" t="s">
        <v>375</v>
      </c>
      <c r="M6" s="37" t="s">
        <v>580</v>
      </c>
      <c r="N6" s="18"/>
      <c r="O6" s="19"/>
      <c r="P6" s="19"/>
      <c r="R6" s="20"/>
      <c r="S6" s="11"/>
    </row>
    <row r="7" spans="2:19" ht="7.8" customHeight="1" x14ac:dyDescent="0.3">
      <c r="B7" s="4"/>
      <c r="C7" s="8"/>
      <c r="D7" s="7"/>
      <c r="E7" s="8"/>
      <c r="F7" s="8"/>
      <c r="G7" s="8"/>
      <c r="H7" s="8"/>
      <c r="I7" s="8"/>
      <c r="J7" s="8"/>
      <c r="K7" s="8"/>
      <c r="L7" s="8"/>
      <c r="M7" s="8"/>
      <c r="N7" s="18"/>
      <c r="O7" s="19"/>
      <c r="P7" s="19"/>
      <c r="R7" s="20"/>
      <c r="S7" s="11"/>
    </row>
    <row r="8" spans="2:19" x14ac:dyDescent="0.3">
      <c r="B8" s="1" t="s">
        <v>476</v>
      </c>
      <c r="C8" s="11" t="s">
        <v>1</v>
      </c>
      <c r="D8" s="11"/>
      <c r="E8" s="10">
        <v>567242</v>
      </c>
      <c r="F8" s="10">
        <v>113711</v>
      </c>
      <c r="H8" s="124">
        <v>4.9884531839487822</v>
      </c>
      <c r="I8" s="28" t="s">
        <v>586</v>
      </c>
      <c r="K8" s="10">
        <v>448627</v>
      </c>
      <c r="L8" s="117">
        <v>0.26439558920885281</v>
      </c>
      <c r="M8" s="11" t="s">
        <v>587</v>
      </c>
      <c r="N8" s="18"/>
      <c r="O8" s="19"/>
      <c r="P8" s="19"/>
      <c r="R8" s="15"/>
      <c r="S8" s="11"/>
    </row>
    <row r="9" spans="2:19" x14ac:dyDescent="0.3">
      <c r="B9" s="1" t="s">
        <v>477</v>
      </c>
      <c r="C9" s="2" t="s">
        <v>2</v>
      </c>
      <c r="D9" s="2"/>
      <c r="E9" s="25">
        <v>346023</v>
      </c>
      <c r="F9" s="25">
        <v>32176</v>
      </c>
      <c r="G9" s="28"/>
      <c r="H9" s="53">
        <v>10.754071357533565</v>
      </c>
      <c r="I9" s="2" t="s">
        <v>583</v>
      </c>
      <c r="J9" s="28"/>
      <c r="K9" s="25">
        <v>327357</v>
      </c>
      <c r="L9" s="54">
        <v>5.7020317268303415E-2</v>
      </c>
      <c r="M9" s="2" t="s">
        <v>588</v>
      </c>
      <c r="N9" s="18"/>
      <c r="O9" s="19"/>
      <c r="P9" s="19"/>
      <c r="R9" s="15"/>
      <c r="S9" s="11"/>
    </row>
    <row r="10" spans="2:19" x14ac:dyDescent="0.3">
      <c r="B10" s="1" t="s">
        <v>478</v>
      </c>
      <c r="C10" s="73" t="s">
        <v>3</v>
      </c>
      <c r="D10" s="73"/>
      <c r="E10" s="74">
        <v>290509</v>
      </c>
      <c r="F10" s="74">
        <v>1087624</v>
      </c>
      <c r="G10" s="28"/>
      <c r="H10" s="76">
        <v>0.26710425661809595</v>
      </c>
      <c r="I10" s="73" t="s">
        <v>584</v>
      </c>
      <c r="J10" s="28"/>
      <c r="K10" s="74">
        <v>260283</v>
      </c>
      <c r="L10" s="75">
        <v>0.11612744589542921</v>
      </c>
      <c r="M10" s="2" t="s">
        <v>582</v>
      </c>
      <c r="N10" s="18"/>
      <c r="O10" s="19"/>
      <c r="P10" s="19"/>
      <c r="R10" s="15"/>
      <c r="S10" s="11"/>
    </row>
    <row r="11" spans="2:19" x14ac:dyDescent="0.3">
      <c r="B11" s="1" t="s">
        <v>479</v>
      </c>
      <c r="C11" s="2" t="s">
        <v>4</v>
      </c>
      <c r="D11" s="2"/>
      <c r="E11" s="25">
        <v>399679</v>
      </c>
      <c r="F11" s="25">
        <v>60824</v>
      </c>
      <c r="G11" s="28"/>
      <c r="H11" s="53">
        <v>6.571073918190188</v>
      </c>
      <c r="I11" s="2" t="s">
        <v>586</v>
      </c>
      <c r="J11" s="28"/>
      <c r="K11" s="25">
        <v>332695</v>
      </c>
      <c r="L11" s="54">
        <v>0.20133756143013873</v>
      </c>
      <c r="M11" s="2" t="s">
        <v>587</v>
      </c>
      <c r="N11" s="18"/>
      <c r="O11" s="19"/>
      <c r="P11" s="19"/>
      <c r="R11" s="15"/>
      <c r="S11" s="11"/>
    </row>
    <row r="12" spans="2:19" x14ac:dyDescent="0.3">
      <c r="B12" s="1" t="s">
        <v>480</v>
      </c>
      <c r="C12" s="2" t="s">
        <v>5</v>
      </c>
      <c r="D12" s="2"/>
      <c r="E12" s="25">
        <v>246301</v>
      </c>
      <c r="F12" s="25">
        <v>15918</v>
      </c>
      <c r="G12" s="28"/>
      <c r="H12" s="53">
        <v>15.473112200025129</v>
      </c>
      <c r="I12" s="2" t="s">
        <v>583</v>
      </c>
      <c r="J12" s="28"/>
      <c r="K12" s="25">
        <v>189453</v>
      </c>
      <c r="L12" s="54">
        <v>0.30006386808337687</v>
      </c>
      <c r="M12" s="29" t="s">
        <v>587</v>
      </c>
      <c r="N12" s="18"/>
      <c r="O12" s="19"/>
      <c r="P12" s="19"/>
      <c r="R12" s="15"/>
      <c r="S12" s="11"/>
    </row>
    <row r="13" spans="2:19" x14ac:dyDescent="0.3">
      <c r="B13" s="1" t="s">
        <v>481</v>
      </c>
      <c r="C13" s="2" t="s">
        <v>6</v>
      </c>
      <c r="D13" s="2"/>
      <c r="E13" s="25">
        <v>515426</v>
      </c>
      <c r="F13" s="25">
        <v>85564</v>
      </c>
      <c r="G13" s="28"/>
      <c r="H13" s="53">
        <v>6.0238651769435743</v>
      </c>
      <c r="I13" s="2" t="s">
        <v>586</v>
      </c>
      <c r="J13" s="28"/>
      <c r="K13" s="25">
        <v>416629</v>
      </c>
      <c r="L13" s="54">
        <v>0.23713423693501892</v>
      </c>
      <c r="M13" s="2" t="s">
        <v>587</v>
      </c>
      <c r="N13" s="18"/>
      <c r="O13" s="19"/>
      <c r="P13" s="19"/>
      <c r="R13" s="15"/>
      <c r="S13" s="11"/>
    </row>
    <row r="14" spans="2:19" x14ac:dyDescent="0.3">
      <c r="B14" s="1" t="s">
        <v>482</v>
      </c>
      <c r="C14" s="2" t="s">
        <v>7</v>
      </c>
      <c r="D14" s="2"/>
      <c r="E14" s="25">
        <v>398994</v>
      </c>
      <c r="F14" s="25">
        <v>103640</v>
      </c>
      <c r="G14" s="28"/>
      <c r="H14" s="53">
        <v>3.8498070243149365</v>
      </c>
      <c r="I14" s="2" t="s">
        <v>584</v>
      </c>
      <c r="J14" s="28"/>
      <c r="K14" s="25">
        <v>275936</v>
      </c>
      <c r="L14" s="54">
        <v>0.4459657311840427</v>
      </c>
      <c r="M14" s="29" t="s">
        <v>587</v>
      </c>
      <c r="N14" s="18"/>
      <c r="O14" s="19"/>
      <c r="P14" s="19"/>
      <c r="R14" s="15"/>
      <c r="S14" s="11"/>
    </row>
    <row r="15" spans="2:19" x14ac:dyDescent="0.3">
      <c r="B15" s="1" t="s">
        <v>483</v>
      </c>
      <c r="C15" s="2" t="s">
        <v>8</v>
      </c>
      <c r="D15" s="2"/>
      <c r="E15" s="25">
        <v>1003496</v>
      </c>
      <c r="F15" s="25">
        <v>172115</v>
      </c>
      <c r="G15" s="28"/>
      <c r="H15" s="53">
        <v>5.8303808500130723</v>
      </c>
      <c r="I15" s="2" t="s">
        <v>586</v>
      </c>
      <c r="J15" s="28"/>
      <c r="K15" s="25">
        <v>656302</v>
      </c>
      <c r="L15" s="54">
        <v>0.52901560562058325</v>
      </c>
      <c r="M15" s="2" t="s">
        <v>581</v>
      </c>
      <c r="N15" s="18"/>
      <c r="O15" s="19"/>
      <c r="P15" s="19"/>
      <c r="R15" s="15"/>
      <c r="S15" s="11"/>
    </row>
    <row r="16" spans="2:19" x14ac:dyDescent="0.3">
      <c r="B16" s="1" t="s">
        <v>484</v>
      </c>
      <c r="C16" s="2" t="s">
        <v>9</v>
      </c>
      <c r="D16" s="2"/>
      <c r="E16" s="25">
        <v>410726</v>
      </c>
      <c r="F16" s="25">
        <v>95768</v>
      </c>
      <c r="G16" s="28"/>
      <c r="H16" s="53">
        <v>4.2887603374822492</v>
      </c>
      <c r="I16" s="2" t="s">
        <v>586</v>
      </c>
      <c r="J16" s="28"/>
      <c r="K16" s="25">
        <v>247385</v>
      </c>
      <c r="L16" s="54">
        <v>0.66027042868403496</v>
      </c>
      <c r="M16" s="2" t="s">
        <v>581</v>
      </c>
      <c r="N16" s="18"/>
      <c r="O16" s="19"/>
      <c r="P16" s="19"/>
      <c r="R16" s="15"/>
      <c r="S16" s="11"/>
    </row>
    <row r="17" spans="2:19" x14ac:dyDescent="0.3">
      <c r="B17" s="1" t="s">
        <v>485</v>
      </c>
      <c r="C17" s="2" t="s">
        <v>10</v>
      </c>
      <c r="D17" s="2"/>
      <c r="E17" s="25">
        <v>576870</v>
      </c>
      <c r="F17" s="25">
        <v>51319</v>
      </c>
      <c r="G17" s="28"/>
      <c r="H17" s="53">
        <v>11.240865956078645</v>
      </c>
      <c r="I17" s="2" t="s">
        <v>583</v>
      </c>
      <c r="J17" s="28"/>
      <c r="K17" s="25">
        <v>651154</v>
      </c>
      <c r="L17" s="54">
        <v>-0.11408054008729118</v>
      </c>
      <c r="M17" s="2" t="s">
        <v>588</v>
      </c>
      <c r="N17" s="18"/>
      <c r="O17" s="19"/>
      <c r="P17" s="19"/>
      <c r="R17" s="15"/>
      <c r="S17" s="11"/>
    </row>
    <row r="18" spans="2:19" x14ac:dyDescent="0.3">
      <c r="B18" s="1" t="s">
        <v>486</v>
      </c>
      <c r="C18" s="2" t="s">
        <v>11</v>
      </c>
      <c r="D18" s="2"/>
      <c r="E18" s="25">
        <v>227473</v>
      </c>
      <c r="F18" s="25">
        <v>54640</v>
      </c>
      <c r="G18" s="28"/>
      <c r="H18" s="53">
        <v>4.1631222547584184</v>
      </c>
      <c r="I18" s="2" t="s">
        <v>586</v>
      </c>
      <c r="J18" s="28"/>
      <c r="K18" s="25">
        <v>227920</v>
      </c>
      <c r="L18" s="54">
        <v>-1.9612144612144613E-3</v>
      </c>
      <c r="M18" s="2" t="s">
        <v>588</v>
      </c>
      <c r="N18" s="18"/>
      <c r="O18" s="19"/>
      <c r="P18" s="19"/>
      <c r="R18" s="15"/>
      <c r="S18" s="11"/>
    </row>
    <row r="19" spans="2:19" x14ac:dyDescent="0.3">
      <c r="B19" s="1" t="s">
        <v>487</v>
      </c>
      <c r="C19" s="2" t="s">
        <v>12</v>
      </c>
      <c r="D19" s="2"/>
      <c r="E19" s="25">
        <v>240861</v>
      </c>
      <c r="F19" s="25">
        <v>52046</v>
      </c>
      <c r="G19" s="28"/>
      <c r="H19" s="53">
        <v>4.6278484417630557</v>
      </c>
      <c r="I19" s="2" t="s">
        <v>586</v>
      </c>
      <c r="J19" s="28"/>
      <c r="K19" s="25">
        <v>185937</v>
      </c>
      <c r="L19" s="54">
        <v>0.29539037415898933</v>
      </c>
      <c r="M19" s="29" t="s">
        <v>587</v>
      </c>
      <c r="N19" s="18"/>
      <c r="O19" s="19"/>
      <c r="P19" s="19"/>
      <c r="R19" s="15"/>
      <c r="S19" s="11"/>
    </row>
    <row r="20" spans="2:19" x14ac:dyDescent="0.3">
      <c r="B20" s="1" t="s">
        <v>488</v>
      </c>
      <c r="C20" s="2" t="s">
        <v>13</v>
      </c>
      <c r="D20" s="2"/>
      <c r="E20" s="25">
        <v>685476</v>
      </c>
      <c r="F20" s="25">
        <v>29222</v>
      </c>
      <c r="G20" s="28"/>
      <c r="H20" s="53">
        <v>23.457531996441038</v>
      </c>
      <c r="I20" s="2" t="s">
        <v>583</v>
      </c>
      <c r="J20" s="28"/>
      <c r="K20" s="25">
        <v>589141</v>
      </c>
      <c r="L20" s="54">
        <v>0.16351773174842696</v>
      </c>
      <c r="M20" s="2" t="s">
        <v>582</v>
      </c>
      <c r="N20" s="18"/>
      <c r="O20" s="19"/>
      <c r="P20" s="19"/>
      <c r="R20" s="15"/>
      <c r="S20" s="11"/>
    </row>
    <row r="21" spans="2:19" x14ac:dyDescent="0.3">
      <c r="B21" s="1" t="s">
        <v>489</v>
      </c>
      <c r="C21" s="2" t="s">
        <v>14</v>
      </c>
      <c r="D21" s="2"/>
      <c r="E21" s="25">
        <v>279145</v>
      </c>
      <c r="F21" s="25">
        <v>25304</v>
      </c>
      <c r="G21" s="28"/>
      <c r="H21" s="53">
        <v>11.031655074296554</v>
      </c>
      <c r="I21" s="2" t="s">
        <v>583</v>
      </c>
      <c r="J21" s="28"/>
      <c r="K21" s="25">
        <v>292648</v>
      </c>
      <c r="L21" s="54">
        <v>-4.6140756130231539E-2</v>
      </c>
      <c r="M21" s="2" t="s">
        <v>588</v>
      </c>
      <c r="N21" s="18"/>
      <c r="O21" s="19"/>
      <c r="P21" s="19"/>
      <c r="R21" s="15"/>
      <c r="S21" s="11"/>
    </row>
    <row r="22" spans="2:19" x14ac:dyDescent="0.3">
      <c r="B22" s="1" t="s">
        <v>490</v>
      </c>
      <c r="C22" s="2" t="s">
        <v>15</v>
      </c>
      <c r="D22" s="2"/>
      <c r="E22" s="25">
        <v>284103</v>
      </c>
      <c r="F22" s="25">
        <v>41502</v>
      </c>
      <c r="G22" s="28"/>
      <c r="H22" s="53">
        <v>6.8455255168425619</v>
      </c>
      <c r="I22" s="2" t="s">
        <v>586</v>
      </c>
      <c r="J22" s="28"/>
      <c r="K22" s="25">
        <v>176338</v>
      </c>
      <c r="L22" s="54">
        <v>0.61112749379033449</v>
      </c>
      <c r="M22" s="2" t="s">
        <v>581</v>
      </c>
      <c r="N22" s="18"/>
      <c r="O22" s="19"/>
      <c r="P22" s="19"/>
      <c r="R22" s="15"/>
      <c r="S22" s="11"/>
    </row>
    <row r="23" spans="2:19" x14ac:dyDescent="0.3">
      <c r="B23" s="1" t="s">
        <v>491</v>
      </c>
      <c r="C23" s="2" t="s">
        <v>16</v>
      </c>
      <c r="D23" s="2"/>
      <c r="E23" s="25">
        <v>1164981</v>
      </c>
      <c r="F23" s="25">
        <v>331778</v>
      </c>
      <c r="G23" s="28"/>
      <c r="H23" s="53">
        <v>3.5113268510871727</v>
      </c>
      <c r="I23" s="2" t="s">
        <v>584</v>
      </c>
      <c r="J23" s="28"/>
      <c r="K23" s="25">
        <v>695454</v>
      </c>
      <c r="L23" s="54">
        <v>0.67513739226462144</v>
      </c>
      <c r="M23" s="2" t="s">
        <v>581</v>
      </c>
      <c r="N23" s="18"/>
      <c r="O23" s="19"/>
      <c r="P23" s="19"/>
      <c r="R23" s="15"/>
      <c r="S23" s="11"/>
    </row>
    <row r="24" spans="2:19" x14ac:dyDescent="0.3">
      <c r="B24" s="1" t="s">
        <v>492</v>
      </c>
      <c r="C24" s="2" t="s">
        <v>17</v>
      </c>
      <c r="D24" s="2"/>
      <c r="E24" s="25">
        <v>255227</v>
      </c>
      <c r="F24" s="25">
        <v>216010</v>
      </c>
      <c r="G24" s="28"/>
      <c r="H24" s="53">
        <v>1.1815517800101847</v>
      </c>
      <c r="I24" s="2" t="s">
        <v>584</v>
      </c>
      <c r="J24" s="28"/>
      <c r="K24" s="25">
        <v>199184</v>
      </c>
      <c r="L24" s="54">
        <v>0.28136296088039198</v>
      </c>
      <c r="M24" s="29" t="s">
        <v>587</v>
      </c>
      <c r="N24" s="18"/>
      <c r="O24" s="19"/>
      <c r="P24" s="19"/>
      <c r="R24" s="15"/>
      <c r="S24" s="11"/>
    </row>
    <row r="25" spans="2:19" x14ac:dyDescent="0.3">
      <c r="B25" s="1" t="s">
        <v>493</v>
      </c>
      <c r="C25" s="2" t="s">
        <v>18</v>
      </c>
      <c r="D25" s="2"/>
      <c r="E25" s="25">
        <v>2750534</v>
      </c>
      <c r="F25" s="25">
        <v>136157</v>
      </c>
      <c r="G25" s="28"/>
      <c r="H25" s="53">
        <v>20.201194209625651</v>
      </c>
      <c r="I25" s="2" t="s">
        <v>583</v>
      </c>
      <c r="J25" s="28"/>
      <c r="K25" s="25">
        <v>2895964</v>
      </c>
      <c r="L25" s="54">
        <v>-5.0218165695429917E-2</v>
      </c>
      <c r="M25" s="2" t="s">
        <v>588</v>
      </c>
      <c r="N25" s="18"/>
      <c r="O25" s="19"/>
      <c r="P25" s="19"/>
      <c r="R25" s="15"/>
      <c r="S25" s="11"/>
    </row>
    <row r="26" spans="2:19" x14ac:dyDescent="0.3">
      <c r="B26" s="1" t="s">
        <v>494</v>
      </c>
      <c r="C26" s="2" t="s">
        <v>19</v>
      </c>
      <c r="D26" s="2"/>
      <c r="E26" s="25">
        <v>278609</v>
      </c>
      <c r="F26" s="25">
        <v>31767</v>
      </c>
      <c r="G26" s="28"/>
      <c r="H26" s="53">
        <v>8.7703906569710703</v>
      </c>
      <c r="I26" s="2" t="s">
        <v>585</v>
      </c>
      <c r="J26" s="28"/>
      <c r="K26" s="25">
        <v>173860</v>
      </c>
      <c r="L26" s="54">
        <v>0.6024905096054296</v>
      </c>
      <c r="M26" s="2" t="s">
        <v>581</v>
      </c>
      <c r="N26" s="18"/>
      <c r="O26" s="19"/>
      <c r="P26" s="19"/>
      <c r="R26" s="15"/>
      <c r="S26" s="11"/>
    </row>
    <row r="27" spans="2:19" x14ac:dyDescent="0.3">
      <c r="B27" s="1" t="s">
        <v>495</v>
      </c>
      <c r="C27" s="2" t="s">
        <v>20</v>
      </c>
      <c r="D27" s="2"/>
      <c r="E27" s="25">
        <v>311917</v>
      </c>
      <c r="F27" s="25">
        <v>48681</v>
      </c>
      <c r="G27" s="28"/>
      <c r="H27" s="53">
        <v>6.4073663236170173</v>
      </c>
      <c r="I27" s="2" t="s">
        <v>586</v>
      </c>
      <c r="J27" s="28"/>
      <c r="K27" s="25">
        <v>330662</v>
      </c>
      <c r="L27" s="54">
        <v>-5.6689308115235496E-2</v>
      </c>
      <c r="M27" s="2" t="s">
        <v>588</v>
      </c>
      <c r="N27" s="18"/>
      <c r="O27" s="19"/>
      <c r="P27" s="19"/>
      <c r="R27" s="15"/>
      <c r="S27" s="11"/>
    </row>
    <row r="28" spans="2:19" x14ac:dyDescent="0.3">
      <c r="B28" s="1" t="s">
        <v>496</v>
      </c>
      <c r="C28" s="2" t="s">
        <v>21</v>
      </c>
      <c r="D28" s="2"/>
      <c r="E28" s="25">
        <v>371562</v>
      </c>
      <c r="F28" s="25">
        <v>46894</v>
      </c>
      <c r="G28" s="28"/>
      <c r="H28" s="53">
        <v>7.9234443638845056</v>
      </c>
      <c r="I28" s="2" t="s">
        <v>585</v>
      </c>
      <c r="J28" s="28"/>
      <c r="K28" s="25">
        <v>478393</v>
      </c>
      <c r="L28" s="54">
        <v>-0.22331221401650944</v>
      </c>
      <c r="M28" s="2" t="s">
        <v>588</v>
      </c>
      <c r="N28" s="18"/>
      <c r="O28" s="19"/>
      <c r="P28" s="19"/>
      <c r="R28" s="15"/>
      <c r="S28" s="11"/>
    </row>
    <row r="29" spans="2:19" x14ac:dyDescent="0.3">
      <c r="B29" s="1" t="s">
        <v>497</v>
      </c>
      <c r="C29" s="2" t="s">
        <v>22</v>
      </c>
      <c r="D29" s="2"/>
      <c r="E29" s="25">
        <v>495511</v>
      </c>
      <c r="F29" s="25">
        <v>121849</v>
      </c>
      <c r="G29" s="28"/>
      <c r="H29" s="53">
        <v>4.0665988231335506</v>
      </c>
      <c r="I29" s="2" t="s">
        <v>586</v>
      </c>
      <c r="J29" s="28"/>
      <c r="K29" s="25">
        <v>360798</v>
      </c>
      <c r="L29" s="54">
        <v>0.37337512957388896</v>
      </c>
      <c r="M29" s="29" t="s">
        <v>587</v>
      </c>
      <c r="N29" s="18"/>
      <c r="O29" s="19"/>
      <c r="P29" s="19"/>
      <c r="R29" s="15"/>
      <c r="S29" s="11"/>
    </row>
    <row r="30" spans="2:19" x14ac:dyDescent="0.3">
      <c r="B30" s="1" t="s">
        <v>498</v>
      </c>
      <c r="C30" s="2" t="s">
        <v>23</v>
      </c>
      <c r="D30" s="2"/>
      <c r="E30" s="25">
        <v>927811</v>
      </c>
      <c r="F30" s="25">
        <v>137266</v>
      </c>
      <c r="G30" s="28"/>
      <c r="H30" s="53">
        <v>6.7592193259802134</v>
      </c>
      <c r="I30" s="2" t="s">
        <v>586</v>
      </c>
      <c r="J30" s="28"/>
      <c r="K30" s="25">
        <v>711644</v>
      </c>
      <c r="L30" s="54">
        <v>0.30375721568649494</v>
      </c>
      <c r="M30" s="29" t="s">
        <v>587</v>
      </c>
      <c r="N30" s="18"/>
      <c r="O30" s="19"/>
      <c r="P30" s="19"/>
      <c r="R30" s="15"/>
      <c r="S30" s="11"/>
    </row>
    <row r="31" spans="2:19" x14ac:dyDescent="0.3">
      <c r="B31" s="1" t="s">
        <v>499</v>
      </c>
      <c r="C31" s="2" t="s">
        <v>24</v>
      </c>
      <c r="D31" s="2"/>
      <c r="E31" s="25">
        <v>320242</v>
      </c>
      <c r="F31" s="25">
        <v>102323</v>
      </c>
      <c r="G31" s="28"/>
      <c r="H31" s="53">
        <v>3.1297166814890103</v>
      </c>
      <c r="I31" s="2" t="s">
        <v>584</v>
      </c>
      <c r="J31" s="28"/>
      <c r="K31" s="25">
        <v>277569</v>
      </c>
      <c r="L31" s="54">
        <v>0.15373834974366735</v>
      </c>
      <c r="M31" s="2" t="s">
        <v>582</v>
      </c>
      <c r="N31" s="18"/>
      <c r="O31" s="19"/>
      <c r="P31" s="19"/>
      <c r="R31" s="15"/>
      <c r="S31" s="11"/>
    </row>
    <row r="32" spans="2:19" x14ac:dyDescent="0.3">
      <c r="B32" s="1" t="s">
        <v>500</v>
      </c>
      <c r="C32" s="2" t="s">
        <v>25</v>
      </c>
      <c r="D32" s="2"/>
      <c r="E32" s="25">
        <v>1320535</v>
      </c>
      <c r="F32" s="25">
        <v>215178</v>
      </c>
      <c r="G32" s="28"/>
      <c r="H32" s="53">
        <v>6.1369424383533628</v>
      </c>
      <c r="I32" s="2" t="s">
        <v>586</v>
      </c>
      <c r="J32" s="28"/>
      <c r="K32" s="25">
        <v>1188204</v>
      </c>
      <c r="L32" s="54">
        <v>0.11137060639418821</v>
      </c>
      <c r="M32" s="2" t="s">
        <v>582</v>
      </c>
      <c r="N32" s="18"/>
      <c r="O32" s="19"/>
      <c r="P32" s="19"/>
      <c r="R32" s="15"/>
      <c r="S32" s="11"/>
    </row>
    <row r="33" spans="2:19" x14ac:dyDescent="0.3">
      <c r="B33" s="1" t="s">
        <v>501</v>
      </c>
      <c r="C33" s="2" t="s">
        <v>26</v>
      </c>
      <c r="D33" s="2"/>
      <c r="E33" s="25">
        <v>744729</v>
      </c>
      <c r="F33" s="25">
        <v>74662</v>
      </c>
      <c r="G33" s="28"/>
      <c r="H33" s="53">
        <v>9.9746725241756184</v>
      </c>
      <c r="I33" s="2" t="s">
        <v>583</v>
      </c>
      <c r="J33" s="28"/>
      <c r="K33" s="25">
        <v>554636</v>
      </c>
      <c r="L33" s="54">
        <v>0.34273469446628058</v>
      </c>
      <c r="M33" s="29" t="s">
        <v>587</v>
      </c>
      <c r="N33" s="18"/>
      <c r="O33" s="19"/>
      <c r="P33" s="19"/>
      <c r="R33" s="15"/>
      <c r="S33" s="11"/>
    </row>
    <row r="34" spans="2:19" x14ac:dyDescent="0.3">
      <c r="B34" s="1" t="s">
        <v>502</v>
      </c>
      <c r="C34" s="2" t="s">
        <v>27</v>
      </c>
      <c r="D34" s="2"/>
      <c r="E34" s="25">
        <v>218206</v>
      </c>
      <c r="F34" s="25">
        <v>55103</v>
      </c>
      <c r="G34" s="28"/>
      <c r="H34" s="53">
        <v>3.959965882075386</v>
      </c>
      <c r="I34" s="2" t="s">
        <v>586</v>
      </c>
      <c r="J34" s="28"/>
      <c r="K34" s="25">
        <v>198688</v>
      </c>
      <c r="L34" s="54">
        <v>9.8234417780641001E-2</v>
      </c>
      <c r="M34" s="2" t="s">
        <v>588</v>
      </c>
      <c r="N34" s="18"/>
      <c r="O34" s="19"/>
      <c r="P34" s="19"/>
      <c r="R34" s="15"/>
      <c r="S34" s="11"/>
    </row>
    <row r="35" spans="2:19" x14ac:dyDescent="0.3">
      <c r="B35" s="1" t="s">
        <v>503</v>
      </c>
      <c r="C35" s="73" t="s">
        <v>28</v>
      </c>
      <c r="D35" s="73"/>
      <c r="E35" s="74">
        <v>637423</v>
      </c>
      <c r="F35" s="74">
        <v>87833</v>
      </c>
      <c r="G35" s="28"/>
      <c r="H35" s="76">
        <v>7.2572153974018878</v>
      </c>
      <c r="I35" s="73" t="s">
        <v>585</v>
      </c>
      <c r="J35" s="28"/>
      <c r="K35" s="74">
        <v>951270</v>
      </c>
      <c r="L35" s="75">
        <v>-0.32992420658698374</v>
      </c>
      <c r="M35" s="73" t="s">
        <v>588</v>
      </c>
      <c r="N35" s="18"/>
      <c r="O35" s="19"/>
      <c r="P35" s="19"/>
      <c r="R35" s="15"/>
      <c r="S35" s="11"/>
    </row>
    <row r="36" spans="2:19" x14ac:dyDescent="0.3">
      <c r="B36" s="1" t="s">
        <v>504</v>
      </c>
      <c r="C36" s="2" t="s">
        <v>29</v>
      </c>
      <c r="D36" s="2"/>
      <c r="E36" s="25">
        <v>296031</v>
      </c>
      <c r="F36" s="25">
        <v>73779</v>
      </c>
      <c r="G36" s="28"/>
      <c r="H36" s="53">
        <v>4.0124019029805229</v>
      </c>
      <c r="I36" s="2" t="s">
        <v>586</v>
      </c>
      <c r="J36" s="28"/>
      <c r="K36" s="25">
        <v>187183</v>
      </c>
      <c r="L36" s="54">
        <v>0.58150579913774225</v>
      </c>
      <c r="M36" s="2" t="s">
        <v>581</v>
      </c>
      <c r="N36" s="18"/>
      <c r="O36" s="19"/>
      <c r="P36" s="19"/>
      <c r="R36" s="15"/>
      <c r="S36" s="11"/>
    </row>
    <row r="37" spans="2:19" x14ac:dyDescent="0.3">
      <c r="B37" s="1" t="s">
        <v>505</v>
      </c>
      <c r="C37" s="2" t="s">
        <v>30</v>
      </c>
      <c r="D37" s="2"/>
      <c r="E37" s="25">
        <v>687301</v>
      </c>
      <c r="F37" s="25">
        <v>162503</v>
      </c>
      <c r="G37" s="28"/>
      <c r="H37" s="53">
        <v>4.2294665329255459</v>
      </c>
      <c r="I37" s="2" t="s">
        <v>586</v>
      </c>
      <c r="J37" s="28"/>
      <c r="K37" s="25">
        <v>564280</v>
      </c>
      <c r="L37" s="54">
        <v>0.21801410647196429</v>
      </c>
      <c r="M37" s="2" t="s">
        <v>587</v>
      </c>
      <c r="N37" s="18"/>
      <c r="O37" s="19"/>
      <c r="P37" s="19"/>
      <c r="R37" s="15"/>
      <c r="S37" s="11"/>
    </row>
    <row r="38" spans="2:19" x14ac:dyDescent="0.3">
      <c r="B38" s="1" t="s">
        <v>506</v>
      </c>
      <c r="C38" s="2" t="s">
        <v>31</v>
      </c>
      <c r="D38" s="2"/>
      <c r="E38" s="25">
        <v>966549</v>
      </c>
      <c r="F38" s="25">
        <v>219834</v>
      </c>
      <c r="G38" s="28"/>
      <c r="H38" s="53">
        <v>4.3967220721089548</v>
      </c>
      <c r="I38" s="2" t="s">
        <v>586</v>
      </c>
      <c r="J38" s="28"/>
      <c r="K38" s="25">
        <v>535420</v>
      </c>
      <c r="L38" s="54">
        <v>0.80521646557842441</v>
      </c>
      <c r="M38" s="2" t="s">
        <v>581</v>
      </c>
      <c r="N38" s="18"/>
      <c r="O38" s="19"/>
      <c r="P38" s="19"/>
      <c r="R38" s="15"/>
      <c r="S38" s="11"/>
    </row>
    <row r="39" spans="2:19" x14ac:dyDescent="0.3">
      <c r="B39" s="1" t="s">
        <v>507</v>
      </c>
      <c r="C39" s="2" t="s">
        <v>32</v>
      </c>
      <c r="D39" s="2"/>
      <c r="E39" s="25">
        <v>235898</v>
      </c>
      <c r="F39" s="25">
        <v>49927</v>
      </c>
      <c r="G39" s="28"/>
      <c r="H39" s="53">
        <v>4.7248582931079373</v>
      </c>
      <c r="I39" s="2" t="s">
        <v>586</v>
      </c>
      <c r="J39" s="28"/>
      <c r="K39" s="25">
        <v>203413</v>
      </c>
      <c r="L39" s="54">
        <v>0.15969972420641748</v>
      </c>
      <c r="M39" s="2" t="s">
        <v>582</v>
      </c>
      <c r="N39" s="18"/>
      <c r="O39" s="19"/>
      <c r="P39" s="19"/>
      <c r="R39" s="15"/>
      <c r="S39" s="11"/>
    </row>
    <row r="40" spans="2:19" x14ac:dyDescent="0.3">
      <c r="B40" s="1" t="s">
        <v>508</v>
      </c>
      <c r="C40" s="2" t="s">
        <v>33</v>
      </c>
      <c r="D40" s="2"/>
      <c r="E40" s="25">
        <v>547499</v>
      </c>
      <c r="F40" s="25">
        <v>72537</v>
      </c>
      <c r="G40" s="28"/>
      <c r="H40" s="53">
        <v>7.5478583343672883</v>
      </c>
      <c r="I40" s="2" t="s">
        <v>585</v>
      </c>
      <c r="J40" s="28"/>
      <c r="K40" s="25">
        <v>427224</v>
      </c>
      <c r="L40" s="54">
        <v>0.28152678688463195</v>
      </c>
      <c r="M40" s="29" t="s">
        <v>587</v>
      </c>
      <c r="N40" s="18"/>
      <c r="O40" s="19"/>
      <c r="P40" s="19"/>
      <c r="R40" s="15"/>
      <c r="S40" s="11"/>
    </row>
    <row r="41" spans="2:19" x14ac:dyDescent="0.3">
      <c r="B41" s="1" t="s">
        <v>509</v>
      </c>
      <c r="C41" s="2" t="s">
        <v>34</v>
      </c>
      <c r="D41" s="2"/>
      <c r="E41" s="25">
        <v>251478</v>
      </c>
      <c r="F41" s="25">
        <v>36377</v>
      </c>
      <c r="G41" s="28"/>
      <c r="H41" s="53">
        <v>6.9131044341204611</v>
      </c>
      <c r="I41" s="2" t="s">
        <v>586</v>
      </c>
      <c r="J41" s="28"/>
      <c r="K41" s="25">
        <v>215991</v>
      </c>
      <c r="L41" s="54">
        <v>0.16429851243801824</v>
      </c>
      <c r="M41" s="2" t="s">
        <v>582</v>
      </c>
      <c r="N41" s="18"/>
      <c r="O41" s="19"/>
      <c r="P41" s="19"/>
      <c r="R41" s="15"/>
      <c r="S41" s="11"/>
    </row>
    <row r="42" spans="2:19" x14ac:dyDescent="0.3">
      <c r="B42" s="1" t="s">
        <v>573</v>
      </c>
      <c r="C42" s="2" t="s">
        <v>35</v>
      </c>
      <c r="D42" s="2"/>
      <c r="E42" s="25">
        <v>278911</v>
      </c>
      <c r="F42" s="25">
        <v>43915</v>
      </c>
      <c r="G42" s="28"/>
      <c r="H42" s="53">
        <v>6.3511556415803252</v>
      </c>
      <c r="I42" s="2" t="s">
        <v>586</v>
      </c>
      <c r="J42" s="28"/>
      <c r="K42" s="25">
        <v>109936</v>
      </c>
      <c r="L42" s="54">
        <v>1.5370306360064037</v>
      </c>
      <c r="M42" s="2" t="s">
        <v>581</v>
      </c>
      <c r="N42" s="18"/>
      <c r="O42" s="19"/>
      <c r="P42" s="19"/>
      <c r="R42" s="15"/>
      <c r="S42" s="11"/>
    </row>
    <row r="43" spans="2:19" x14ac:dyDescent="0.3">
      <c r="B43" s="1" t="s">
        <v>510</v>
      </c>
      <c r="C43" s="2" t="s">
        <v>36</v>
      </c>
      <c r="D43" s="2"/>
      <c r="E43" s="25">
        <v>251644</v>
      </c>
      <c r="F43" s="25">
        <v>42079</v>
      </c>
      <c r="G43" s="28"/>
      <c r="H43" s="53">
        <v>5.9802751966539125</v>
      </c>
      <c r="I43" s="2" t="s">
        <v>586</v>
      </c>
      <c r="J43" s="28"/>
      <c r="K43" s="25">
        <v>218596</v>
      </c>
      <c r="L43" s="54">
        <v>0.15118300426357298</v>
      </c>
      <c r="M43" s="2" t="s">
        <v>582</v>
      </c>
      <c r="N43" s="18"/>
      <c r="O43" s="19"/>
      <c r="P43" s="19"/>
      <c r="R43" s="15"/>
      <c r="S43" s="11"/>
    </row>
    <row r="44" spans="2:19" x14ac:dyDescent="0.3">
      <c r="B44" s="1" t="s">
        <v>511</v>
      </c>
      <c r="C44" s="2" t="s">
        <v>37</v>
      </c>
      <c r="D44" s="2"/>
      <c r="E44" s="25">
        <v>303787</v>
      </c>
      <c r="F44" s="25">
        <v>83927</v>
      </c>
      <c r="G44" s="28"/>
      <c r="H44" s="53">
        <v>3.6196575595457956</v>
      </c>
      <c r="I44" s="2" t="s">
        <v>584</v>
      </c>
      <c r="J44" s="28"/>
      <c r="K44" s="25">
        <v>223299</v>
      </c>
      <c r="L44" s="54">
        <v>0.36044944222768577</v>
      </c>
      <c r="M44" s="29" t="s">
        <v>587</v>
      </c>
      <c r="N44" s="18"/>
      <c r="O44" s="19"/>
      <c r="P44" s="19"/>
      <c r="R44" s="15"/>
      <c r="S44" s="11"/>
    </row>
    <row r="45" spans="2:19" x14ac:dyDescent="0.3">
      <c r="B45" s="1" t="s">
        <v>512</v>
      </c>
      <c r="C45" s="2" t="s">
        <v>38</v>
      </c>
      <c r="D45" s="2"/>
      <c r="E45" s="25">
        <v>331701</v>
      </c>
      <c r="F45" s="25">
        <v>67195</v>
      </c>
      <c r="G45" s="28"/>
      <c r="H45" s="53">
        <v>4.9363940769402488</v>
      </c>
      <c r="I45" s="2" t="s">
        <v>586</v>
      </c>
      <c r="J45" s="28"/>
      <c r="K45" s="25">
        <v>176048</v>
      </c>
      <c r="L45" s="54">
        <v>0.88415091338725804</v>
      </c>
      <c r="M45" s="2" t="s">
        <v>581</v>
      </c>
      <c r="N45" s="18"/>
      <c r="O45" s="19"/>
      <c r="P45" s="19"/>
      <c r="R45" s="15"/>
      <c r="S45" s="11"/>
    </row>
    <row r="46" spans="2:19" x14ac:dyDescent="0.3">
      <c r="B46" s="1" t="s">
        <v>513</v>
      </c>
      <c r="C46" s="2" t="s">
        <v>39</v>
      </c>
      <c r="D46" s="2"/>
      <c r="E46" s="25">
        <v>225489</v>
      </c>
      <c r="F46" s="25">
        <v>13750</v>
      </c>
      <c r="G46" s="28"/>
      <c r="H46" s="53">
        <v>16.3992</v>
      </c>
      <c r="I46" s="2" t="s">
        <v>583</v>
      </c>
      <c r="J46" s="28"/>
      <c r="K46" s="25">
        <v>226411</v>
      </c>
      <c r="L46" s="54">
        <v>-4.0722403063455396E-3</v>
      </c>
      <c r="M46" s="2" t="s">
        <v>588</v>
      </c>
      <c r="N46" s="18"/>
      <c r="O46" s="19"/>
      <c r="P46" s="19"/>
      <c r="R46" s="15"/>
      <c r="S46" s="11"/>
    </row>
    <row r="47" spans="2:19" x14ac:dyDescent="0.3">
      <c r="B47" s="1" t="s">
        <v>514</v>
      </c>
      <c r="C47" s="2" t="s">
        <v>40</v>
      </c>
      <c r="D47" s="2"/>
      <c r="E47" s="25">
        <v>1020829</v>
      </c>
      <c r="F47" s="25">
        <v>377784</v>
      </c>
      <c r="G47" s="28"/>
      <c r="H47" s="53">
        <v>2.7021499057662579</v>
      </c>
      <c r="I47" s="2" t="s">
        <v>584</v>
      </c>
      <c r="J47" s="28"/>
      <c r="K47" s="25">
        <v>875784</v>
      </c>
      <c r="L47" s="54">
        <v>0.1656173211659496</v>
      </c>
      <c r="M47" s="2" t="s">
        <v>582</v>
      </c>
      <c r="N47" s="18"/>
      <c r="O47" s="19"/>
      <c r="P47" s="19"/>
      <c r="R47" s="15"/>
      <c r="S47" s="11"/>
    </row>
    <row r="48" spans="2:19" x14ac:dyDescent="0.3">
      <c r="B48" s="1" t="s">
        <v>515</v>
      </c>
      <c r="C48" s="2" t="s">
        <v>41</v>
      </c>
      <c r="D48" s="2"/>
      <c r="E48" s="25">
        <v>2355890</v>
      </c>
      <c r="F48" s="25">
        <v>351870</v>
      </c>
      <c r="G48" s="28"/>
      <c r="H48" s="53">
        <v>6.6953420297268877</v>
      </c>
      <c r="I48" s="2" t="s">
        <v>586</v>
      </c>
      <c r="J48" s="28"/>
      <c r="K48" s="25">
        <v>1954848</v>
      </c>
      <c r="L48" s="54">
        <v>0.20515252336754572</v>
      </c>
      <c r="M48" s="2" t="s">
        <v>587</v>
      </c>
      <c r="N48" s="18"/>
      <c r="O48" s="19"/>
      <c r="P48" s="19"/>
      <c r="R48" s="15"/>
      <c r="S48" s="11"/>
    </row>
    <row r="49" spans="2:19" x14ac:dyDescent="0.3">
      <c r="B49" s="1" t="s">
        <v>516</v>
      </c>
      <c r="C49" s="2" t="s">
        <v>42</v>
      </c>
      <c r="D49" s="2"/>
      <c r="E49" s="25">
        <v>319103</v>
      </c>
      <c r="F49" s="25">
        <v>41991</v>
      </c>
      <c r="G49" s="28"/>
      <c r="H49" s="53">
        <v>7.5993189016694052</v>
      </c>
      <c r="I49" s="2" t="s">
        <v>585</v>
      </c>
      <c r="J49" s="28"/>
      <c r="K49" s="25">
        <v>143034</v>
      </c>
      <c r="L49" s="54">
        <v>1.2309590726680371</v>
      </c>
      <c r="M49" s="2" t="s">
        <v>581</v>
      </c>
      <c r="N49" s="18"/>
      <c r="O49" s="19"/>
      <c r="P49" s="19"/>
      <c r="R49" s="15"/>
      <c r="S49" s="11"/>
    </row>
    <row r="50" spans="2:19" x14ac:dyDescent="0.3">
      <c r="B50" s="1" t="s">
        <v>517</v>
      </c>
      <c r="C50" s="2" t="s">
        <v>43</v>
      </c>
      <c r="D50" s="2"/>
      <c r="E50" s="25">
        <v>261915</v>
      </c>
      <c r="F50" s="25">
        <v>36696</v>
      </c>
      <c r="G50" s="28"/>
      <c r="H50" s="53">
        <v>7.1374264224983648</v>
      </c>
      <c r="I50" s="2" t="s">
        <v>585</v>
      </c>
      <c r="J50" s="28"/>
      <c r="K50" s="25">
        <v>191611</v>
      </c>
      <c r="L50" s="54">
        <v>0.36691004169906738</v>
      </c>
      <c r="M50" s="29" t="s">
        <v>587</v>
      </c>
      <c r="N50" s="18"/>
      <c r="O50" s="19"/>
      <c r="P50" s="19"/>
      <c r="R50" s="15"/>
      <c r="S50" s="11"/>
    </row>
    <row r="51" spans="2:19" x14ac:dyDescent="0.3">
      <c r="B51" s="1" t="s">
        <v>518</v>
      </c>
      <c r="C51" s="2" t="s">
        <v>44</v>
      </c>
      <c r="D51" s="2"/>
      <c r="E51" s="25">
        <v>978003</v>
      </c>
      <c r="F51" s="25">
        <v>464885</v>
      </c>
      <c r="G51" s="28"/>
      <c r="H51" s="53">
        <v>2.1037525409509881</v>
      </c>
      <c r="I51" s="2" t="s">
        <v>584</v>
      </c>
      <c r="J51" s="28"/>
      <c r="K51" s="25">
        <v>735503</v>
      </c>
      <c r="L51" s="54">
        <v>0.32970633702377827</v>
      </c>
      <c r="M51" s="29" t="s">
        <v>587</v>
      </c>
      <c r="N51" s="18"/>
      <c r="O51" s="19"/>
      <c r="P51" s="19"/>
      <c r="R51" s="15"/>
      <c r="S51" s="11"/>
    </row>
    <row r="52" spans="2:19" x14ac:dyDescent="0.3">
      <c r="B52" s="1" t="s">
        <v>519</v>
      </c>
      <c r="C52" s="2" t="s">
        <v>45</v>
      </c>
      <c r="D52" s="2"/>
      <c r="E52" s="25">
        <v>304261</v>
      </c>
      <c r="F52" s="25">
        <v>9231</v>
      </c>
      <c r="G52" s="28"/>
      <c r="H52" s="53">
        <v>32.96078431372549</v>
      </c>
      <c r="I52" s="2" t="s">
        <v>583</v>
      </c>
      <c r="J52" s="28"/>
      <c r="K52" s="25">
        <v>240055</v>
      </c>
      <c r="L52" s="54">
        <v>0.26746370623398802</v>
      </c>
      <c r="M52" s="29" t="s">
        <v>587</v>
      </c>
      <c r="N52" s="18"/>
      <c r="O52" s="19"/>
      <c r="P52" s="19"/>
      <c r="R52" s="15"/>
      <c r="S52" s="11"/>
    </row>
    <row r="53" spans="2:19" x14ac:dyDescent="0.3">
      <c r="B53" s="1" t="s">
        <v>520</v>
      </c>
      <c r="C53" s="2" t="s">
        <v>46</v>
      </c>
      <c r="D53" s="2"/>
      <c r="E53" s="25">
        <v>517971</v>
      </c>
      <c r="F53" s="25">
        <v>191333</v>
      </c>
      <c r="G53" s="28"/>
      <c r="H53" s="53">
        <v>2.7071702215509088</v>
      </c>
      <c r="I53" s="2" t="s">
        <v>584</v>
      </c>
      <c r="J53" s="28"/>
      <c r="K53" s="25">
        <v>441269</v>
      </c>
      <c r="L53" s="54">
        <v>0.17382141052283301</v>
      </c>
      <c r="M53" s="2" t="s">
        <v>582</v>
      </c>
      <c r="N53" s="18"/>
      <c r="O53" s="19"/>
      <c r="P53" s="19"/>
      <c r="R53" s="15"/>
      <c r="S53" s="11"/>
    </row>
    <row r="54" spans="2:19" x14ac:dyDescent="0.3">
      <c r="B54" s="1" t="s">
        <v>521</v>
      </c>
      <c r="C54" s="2" t="s">
        <v>47</v>
      </c>
      <c r="D54" s="2"/>
      <c r="E54" s="25">
        <v>258654</v>
      </c>
      <c r="F54" s="25">
        <v>66883</v>
      </c>
      <c r="G54" s="28"/>
      <c r="H54" s="53">
        <v>3.867260738902262</v>
      </c>
      <c r="I54" s="2" t="s">
        <v>584</v>
      </c>
      <c r="J54" s="28"/>
      <c r="K54" s="25">
        <v>176807</v>
      </c>
      <c r="L54" s="75">
        <v>0.46291719219261679</v>
      </c>
      <c r="M54" s="29" t="s">
        <v>587</v>
      </c>
      <c r="N54" s="18"/>
      <c r="O54" s="19"/>
      <c r="P54" s="19"/>
      <c r="R54" s="15"/>
      <c r="S54" s="11"/>
    </row>
    <row r="55" spans="2:19" x14ac:dyDescent="0.3">
      <c r="B55" s="1" t="s">
        <v>522</v>
      </c>
      <c r="C55" s="2" t="s">
        <v>957</v>
      </c>
      <c r="D55" s="2"/>
      <c r="E55" s="25">
        <v>649600</v>
      </c>
      <c r="F55" s="25">
        <v>90785</v>
      </c>
      <c r="G55" s="28"/>
      <c r="H55" s="53">
        <v>7.1553670760588206</v>
      </c>
      <c r="I55" s="2" t="s">
        <v>585</v>
      </c>
      <c r="J55" s="28"/>
      <c r="K55" s="25">
        <v>478434</v>
      </c>
      <c r="L55" s="54">
        <v>0.35776303523579012</v>
      </c>
      <c r="M55" s="29" t="s">
        <v>587</v>
      </c>
      <c r="N55" s="18"/>
      <c r="O55" s="19"/>
      <c r="P55" s="19"/>
      <c r="R55" s="15"/>
      <c r="S55" s="11"/>
    </row>
    <row r="56" spans="2:19" x14ac:dyDescent="0.3">
      <c r="B56" s="1" t="s">
        <v>523</v>
      </c>
      <c r="C56" s="2" t="s">
        <v>48</v>
      </c>
      <c r="D56" s="2"/>
      <c r="E56" s="25">
        <v>327130</v>
      </c>
      <c r="F56" s="25">
        <v>181022</v>
      </c>
      <c r="G56" s="28"/>
      <c r="H56" s="53">
        <v>1.8071284153307332</v>
      </c>
      <c r="I56" s="2" t="s">
        <v>584</v>
      </c>
      <c r="J56" s="28"/>
      <c r="K56" s="25">
        <v>260512</v>
      </c>
      <c r="L56" s="54">
        <v>0.25571950620316913</v>
      </c>
      <c r="M56" s="2" t="s">
        <v>587</v>
      </c>
      <c r="N56" s="18"/>
      <c r="O56" s="19"/>
      <c r="P56" s="19"/>
      <c r="R56" s="15"/>
      <c r="S56" s="11"/>
    </row>
    <row r="57" spans="2:19" x14ac:dyDescent="0.3">
      <c r="B57" s="1" t="s">
        <v>524</v>
      </c>
      <c r="C57" s="2" t="s">
        <v>49</v>
      </c>
      <c r="D57" s="2"/>
      <c r="E57" s="25">
        <v>297371</v>
      </c>
      <c r="F57" s="25">
        <v>60213</v>
      </c>
      <c r="G57" s="28"/>
      <c r="H57" s="53">
        <v>4.9386511218507634</v>
      </c>
      <c r="I57" s="2" t="s">
        <v>586</v>
      </c>
      <c r="J57" s="28"/>
      <c r="K57" s="25">
        <v>225442</v>
      </c>
      <c r="L57" s="54">
        <v>0.31905767337053431</v>
      </c>
      <c r="M57" s="29" t="s">
        <v>587</v>
      </c>
      <c r="N57" s="18"/>
      <c r="O57" s="19"/>
      <c r="P57" s="19"/>
      <c r="R57" s="15"/>
      <c r="S57" s="11"/>
    </row>
    <row r="58" spans="2:19" x14ac:dyDescent="0.3">
      <c r="B58" s="1" t="s">
        <v>525</v>
      </c>
      <c r="C58" s="2" t="s">
        <v>50</v>
      </c>
      <c r="D58" s="2"/>
      <c r="E58" s="25">
        <v>464125</v>
      </c>
      <c r="F58" s="25">
        <v>31393</v>
      </c>
      <c r="G58" s="28"/>
      <c r="H58" s="53">
        <v>14.784346828910904</v>
      </c>
      <c r="I58" s="2" t="s">
        <v>583</v>
      </c>
      <c r="J58" s="28"/>
      <c r="K58" s="25">
        <v>461381</v>
      </c>
      <c r="L58" s="54">
        <v>5.9473623751303151E-3</v>
      </c>
      <c r="M58" s="2" t="s">
        <v>588</v>
      </c>
      <c r="N58" s="18"/>
      <c r="O58" s="19"/>
      <c r="P58" s="19"/>
      <c r="R58" s="15"/>
      <c r="S58" s="11"/>
    </row>
    <row r="59" spans="2:19" x14ac:dyDescent="0.3">
      <c r="B59" s="1" t="s">
        <v>526</v>
      </c>
      <c r="C59" s="2" t="s">
        <v>51</v>
      </c>
      <c r="D59" s="2"/>
      <c r="E59" s="25">
        <v>3903648</v>
      </c>
      <c r="F59" s="25">
        <v>296527</v>
      </c>
      <c r="G59" s="28"/>
      <c r="H59" s="53">
        <v>13.164561743112769</v>
      </c>
      <c r="I59" s="2" t="s">
        <v>583</v>
      </c>
      <c r="J59" s="28"/>
      <c r="K59" s="25">
        <v>3694834</v>
      </c>
      <c r="L59" s="75">
        <v>5.6515123548175644E-2</v>
      </c>
      <c r="M59" s="2" t="s">
        <v>588</v>
      </c>
      <c r="N59" s="18"/>
      <c r="O59" s="19"/>
      <c r="P59" s="19"/>
      <c r="R59" s="15"/>
      <c r="S59" s="11"/>
    </row>
    <row r="60" spans="2:19" x14ac:dyDescent="0.3">
      <c r="B60" s="1" t="s">
        <v>527</v>
      </c>
      <c r="C60" s="2" t="s">
        <v>52</v>
      </c>
      <c r="D60" s="2"/>
      <c r="E60" s="25">
        <v>642889</v>
      </c>
      <c r="F60" s="25">
        <v>204501</v>
      </c>
      <c r="G60" s="28"/>
      <c r="H60" s="53">
        <v>3.1436961188453845</v>
      </c>
      <c r="I60" s="2" t="s">
        <v>584</v>
      </c>
      <c r="J60" s="28"/>
      <c r="K60" s="25">
        <v>597337</v>
      </c>
      <c r="L60" s="54">
        <v>7.6258460467039546E-2</v>
      </c>
      <c r="M60" s="2" t="s">
        <v>588</v>
      </c>
      <c r="N60" s="18"/>
      <c r="O60" s="19"/>
      <c r="P60" s="19"/>
      <c r="R60" s="15"/>
      <c r="S60" s="11"/>
    </row>
    <row r="61" spans="2:19" x14ac:dyDescent="0.3">
      <c r="B61" s="1" t="s">
        <v>528</v>
      </c>
      <c r="C61" s="2" t="s">
        <v>53</v>
      </c>
      <c r="D61" s="2"/>
      <c r="E61" s="25">
        <v>263561</v>
      </c>
      <c r="F61" s="25">
        <v>86838</v>
      </c>
      <c r="G61" s="28"/>
      <c r="H61" s="53">
        <v>3.0350883253875032</v>
      </c>
      <c r="I61" s="2" t="s">
        <v>584</v>
      </c>
      <c r="J61" s="28"/>
      <c r="K61" s="25">
        <v>199556</v>
      </c>
      <c r="L61" s="54">
        <v>0.32073703622040933</v>
      </c>
      <c r="M61" s="29" t="s">
        <v>587</v>
      </c>
      <c r="N61" s="18"/>
      <c r="O61" s="19"/>
      <c r="P61" s="19"/>
      <c r="R61" s="15"/>
      <c r="S61" s="11"/>
    </row>
    <row r="62" spans="2:19" x14ac:dyDescent="0.3">
      <c r="B62" s="1" t="s">
        <v>529</v>
      </c>
      <c r="C62" s="2" t="s">
        <v>54</v>
      </c>
      <c r="D62" s="2"/>
      <c r="E62" s="25">
        <v>277146</v>
      </c>
      <c r="F62" s="25">
        <v>51224</v>
      </c>
      <c r="G62" s="28"/>
      <c r="H62" s="53">
        <v>5.4104716539122286</v>
      </c>
      <c r="I62" s="2" t="s">
        <v>586</v>
      </c>
      <c r="J62" s="28"/>
      <c r="K62" s="25">
        <v>207525</v>
      </c>
      <c r="L62" s="54">
        <v>0.33548247199132636</v>
      </c>
      <c r="M62" s="29" t="s">
        <v>587</v>
      </c>
      <c r="N62" s="18"/>
      <c r="O62" s="19"/>
      <c r="P62" s="19"/>
      <c r="R62" s="15"/>
      <c r="S62" s="11"/>
    </row>
    <row r="63" spans="2:19" x14ac:dyDescent="0.3">
      <c r="B63" s="1" t="s">
        <v>530</v>
      </c>
      <c r="C63" s="2" t="s">
        <v>55</v>
      </c>
      <c r="D63" s="2"/>
      <c r="E63" s="25">
        <v>631187</v>
      </c>
      <c r="F63" s="25">
        <v>184089</v>
      </c>
      <c r="G63" s="28"/>
      <c r="H63" s="53">
        <v>3.4287056804045868</v>
      </c>
      <c r="I63" s="2" t="s">
        <v>584</v>
      </c>
      <c r="J63" s="28"/>
      <c r="K63" s="25">
        <v>649845</v>
      </c>
      <c r="L63" s="54">
        <v>-2.8711461964006802E-2</v>
      </c>
      <c r="M63" s="2" t="s">
        <v>588</v>
      </c>
      <c r="N63" s="18"/>
      <c r="O63" s="19"/>
      <c r="P63" s="19"/>
      <c r="R63" s="15"/>
      <c r="S63" s="11"/>
    </row>
    <row r="64" spans="2:19" x14ac:dyDescent="0.3">
      <c r="B64" s="1" t="s">
        <v>531</v>
      </c>
      <c r="C64" s="2" t="s">
        <v>56</v>
      </c>
      <c r="D64" s="2"/>
      <c r="E64" s="25">
        <v>513977</v>
      </c>
      <c r="F64" s="25">
        <v>86979</v>
      </c>
      <c r="G64" s="28"/>
      <c r="H64" s="53">
        <v>5.9092079697398221</v>
      </c>
      <c r="I64" s="2" t="s">
        <v>586</v>
      </c>
      <c r="J64" s="28"/>
      <c r="K64" s="25">
        <v>397215</v>
      </c>
      <c r="L64" s="54">
        <v>0.2939516382815352</v>
      </c>
      <c r="M64" s="29" t="s">
        <v>587</v>
      </c>
      <c r="N64" s="18"/>
      <c r="O64" s="19"/>
      <c r="P64" s="19"/>
      <c r="R64" s="15"/>
      <c r="S64" s="11"/>
    </row>
    <row r="65" spans="2:19" x14ac:dyDescent="0.3">
      <c r="B65" s="1" t="s">
        <v>532</v>
      </c>
      <c r="C65" s="2" t="s">
        <v>57</v>
      </c>
      <c r="D65" s="2"/>
      <c r="E65" s="25">
        <v>455738</v>
      </c>
      <c r="F65" s="25">
        <v>23029</v>
      </c>
      <c r="G65" s="28"/>
      <c r="H65" s="53">
        <v>19.789743367058925</v>
      </c>
      <c r="I65" s="2" t="s">
        <v>583</v>
      </c>
      <c r="J65" s="28"/>
      <c r="K65" s="25">
        <v>362563</v>
      </c>
      <c r="L65" s="54">
        <v>0.25698981970030038</v>
      </c>
      <c r="M65" s="2" t="s">
        <v>587</v>
      </c>
      <c r="N65" s="18"/>
      <c r="O65" s="19"/>
      <c r="P65" s="19"/>
      <c r="R65" s="15"/>
      <c r="S65" s="11"/>
    </row>
    <row r="66" spans="2:19" x14ac:dyDescent="0.3">
      <c r="B66" s="1" t="s">
        <v>533</v>
      </c>
      <c r="C66" s="2" t="s">
        <v>58</v>
      </c>
      <c r="D66" s="2"/>
      <c r="E66" s="25">
        <v>576366</v>
      </c>
      <c r="F66" s="25">
        <v>59032</v>
      </c>
      <c r="G66" s="28"/>
      <c r="H66" s="53">
        <v>9.7636197316709588</v>
      </c>
      <c r="I66" s="2" t="s">
        <v>585</v>
      </c>
      <c r="J66" s="28"/>
      <c r="K66" s="25">
        <v>596956</v>
      </c>
      <c r="L66" s="54">
        <v>-3.4491654326282005E-2</v>
      </c>
      <c r="M66" s="2" t="s">
        <v>588</v>
      </c>
      <c r="N66" s="18"/>
      <c r="O66" s="19"/>
      <c r="P66" s="19"/>
      <c r="R66" s="15"/>
      <c r="S66" s="11"/>
    </row>
    <row r="67" spans="2:19" x14ac:dyDescent="0.3">
      <c r="B67" s="1" t="s">
        <v>534</v>
      </c>
      <c r="C67" s="2" t="s">
        <v>59</v>
      </c>
      <c r="D67" s="2"/>
      <c r="E67" s="25">
        <v>439124</v>
      </c>
      <c r="F67" s="25">
        <v>33953</v>
      </c>
      <c r="G67" s="28"/>
      <c r="H67" s="53">
        <v>12.933290136364976</v>
      </c>
      <c r="I67" s="2" t="s">
        <v>583</v>
      </c>
      <c r="J67" s="28"/>
      <c r="K67" s="25">
        <v>382452</v>
      </c>
      <c r="L67" s="54">
        <v>0.14818068672670034</v>
      </c>
      <c r="M67" s="2" t="s">
        <v>582</v>
      </c>
      <c r="N67" s="18"/>
      <c r="O67" s="19"/>
      <c r="P67" s="19"/>
      <c r="R67" s="15"/>
      <c r="S67" s="11"/>
    </row>
    <row r="68" spans="2:19" x14ac:dyDescent="0.3">
      <c r="B68" s="1" t="s">
        <v>535</v>
      </c>
      <c r="C68" s="2" t="s">
        <v>60</v>
      </c>
      <c r="D68" s="2"/>
      <c r="E68" s="25">
        <v>714169</v>
      </c>
      <c r="F68" s="25">
        <v>299313</v>
      </c>
      <c r="G68" s="28"/>
      <c r="H68" s="53">
        <v>2.386027335932619</v>
      </c>
      <c r="I68" s="2" t="s">
        <v>584</v>
      </c>
      <c r="J68" s="28"/>
      <c r="K68" s="25">
        <v>545549</v>
      </c>
      <c r="L68" s="54">
        <v>0.30908314376893736</v>
      </c>
      <c r="M68" s="29" t="s">
        <v>587</v>
      </c>
      <c r="N68" s="18"/>
      <c r="O68" s="19"/>
      <c r="P68" s="19"/>
      <c r="R68" s="15"/>
      <c r="S68" s="11"/>
    </row>
    <row r="69" spans="2:19" x14ac:dyDescent="0.3">
      <c r="B69" s="1" t="s">
        <v>536</v>
      </c>
      <c r="C69" s="2" t="s">
        <v>61</v>
      </c>
      <c r="D69" s="2"/>
      <c r="E69" s="25">
        <v>388624</v>
      </c>
      <c r="F69" s="25">
        <v>107591</v>
      </c>
      <c r="G69" s="28"/>
      <c r="H69" s="53">
        <v>3.6120493349815503</v>
      </c>
      <c r="I69" s="2" t="s">
        <v>584</v>
      </c>
      <c r="J69" s="28"/>
      <c r="K69" s="25">
        <v>484674</v>
      </c>
      <c r="L69" s="54">
        <v>-0.19817444302768458</v>
      </c>
      <c r="M69" s="2" t="s">
        <v>588</v>
      </c>
      <c r="N69" s="18"/>
      <c r="O69" s="19"/>
      <c r="P69" s="19"/>
      <c r="R69" s="15"/>
      <c r="S69" s="11"/>
    </row>
    <row r="70" spans="2:19" x14ac:dyDescent="0.3">
      <c r="B70" s="1" t="s">
        <v>537</v>
      </c>
      <c r="C70" s="2" t="s">
        <v>62</v>
      </c>
      <c r="D70" s="2"/>
      <c r="E70" s="25">
        <v>8840134</v>
      </c>
      <c r="F70" s="25">
        <v>186181</v>
      </c>
      <c r="G70" s="28"/>
      <c r="H70" s="53">
        <v>47.481397135046002</v>
      </c>
      <c r="I70" s="2" t="s">
        <v>583</v>
      </c>
      <c r="J70" s="28"/>
      <c r="K70" s="25">
        <v>8008278</v>
      </c>
      <c r="L70" s="54">
        <v>0.10387451584472966</v>
      </c>
      <c r="M70" s="2" t="s">
        <v>588</v>
      </c>
      <c r="N70" s="18"/>
      <c r="O70" s="19"/>
      <c r="P70" s="19"/>
      <c r="R70" s="15"/>
      <c r="S70" s="11"/>
    </row>
    <row r="71" spans="2:19" x14ac:dyDescent="0.3">
      <c r="B71" s="1" t="s">
        <v>538</v>
      </c>
      <c r="C71" s="2" t="s">
        <v>63</v>
      </c>
      <c r="D71" s="2"/>
      <c r="E71" s="25">
        <v>315285</v>
      </c>
      <c r="F71" s="25">
        <v>13940</v>
      </c>
      <c r="G71" s="28"/>
      <c r="H71" s="53">
        <v>22.617288378766141</v>
      </c>
      <c r="I71" s="2" t="s">
        <v>583</v>
      </c>
      <c r="J71" s="28"/>
      <c r="K71" s="25">
        <v>273546</v>
      </c>
      <c r="L71" s="54">
        <v>0.15258494001008971</v>
      </c>
      <c r="M71" s="2" t="s">
        <v>582</v>
      </c>
      <c r="N71" s="18"/>
      <c r="O71" s="19"/>
      <c r="P71" s="19"/>
      <c r="R71" s="15"/>
      <c r="S71" s="11"/>
    </row>
    <row r="72" spans="2:19" x14ac:dyDescent="0.3">
      <c r="B72" s="1" t="s">
        <v>539</v>
      </c>
      <c r="C72" s="2" t="s">
        <v>64</v>
      </c>
      <c r="D72" s="2"/>
      <c r="E72" s="25">
        <v>239027</v>
      </c>
      <c r="F72" s="25">
        <v>32779</v>
      </c>
      <c r="G72" s="28"/>
      <c r="H72" s="53">
        <v>7.292077244577321</v>
      </c>
      <c r="I72" s="2" t="s">
        <v>585</v>
      </c>
      <c r="J72" s="28"/>
      <c r="K72" s="25">
        <v>234403</v>
      </c>
      <c r="L72" s="54">
        <v>1.9726709982380772E-2</v>
      </c>
      <c r="M72" s="2" t="s">
        <v>588</v>
      </c>
      <c r="N72" s="18"/>
      <c r="O72" s="19"/>
      <c r="P72" s="19"/>
      <c r="R72" s="15"/>
      <c r="S72" s="11"/>
    </row>
    <row r="73" spans="2:19" x14ac:dyDescent="0.3">
      <c r="B73" s="1" t="s">
        <v>540</v>
      </c>
      <c r="C73" s="2" t="s">
        <v>65</v>
      </c>
      <c r="D73" s="2"/>
      <c r="E73" s="25">
        <v>276199</v>
      </c>
      <c r="F73" s="25">
        <v>64896</v>
      </c>
      <c r="G73" s="28"/>
      <c r="H73" s="53">
        <v>4.2560250246548321</v>
      </c>
      <c r="I73" s="2" t="s">
        <v>586</v>
      </c>
      <c r="J73" s="28"/>
      <c r="K73" s="25">
        <v>115489</v>
      </c>
      <c r="L73" s="54">
        <v>1.3915611010572435</v>
      </c>
      <c r="M73" s="2" t="s">
        <v>581</v>
      </c>
      <c r="N73" s="18"/>
      <c r="O73" s="19"/>
      <c r="P73" s="19"/>
      <c r="R73" s="15"/>
      <c r="S73" s="11"/>
    </row>
    <row r="74" spans="2:19" x14ac:dyDescent="0.3">
      <c r="B74" s="1" t="s">
        <v>541</v>
      </c>
      <c r="C74" s="2" t="s">
        <v>66</v>
      </c>
      <c r="D74" s="2"/>
      <c r="E74" s="25">
        <v>446649</v>
      </c>
      <c r="F74" s="25">
        <v>33381</v>
      </c>
      <c r="G74" s="28"/>
      <c r="H74" s="53">
        <v>13.38033611934933</v>
      </c>
      <c r="I74" s="2" t="s">
        <v>583</v>
      </c>
      <c r="J74" s="28"/>
      <c r="K74" s="25">
        <v>399477</v>
      </c>
      <c r="L74" s="54">
        <v>0.11808439534691609</v>
      </c>
      <c r="M74" s="2" t="s">
        <v>582</v>
      </c>
      <c r="N74" s="18"/>
      <c r="O74" s="19"/>
      <c r="P74" s="19"/>
      <c r="R74" s="15"/>
      <c r="S74" s="11"/>
    </row>
    <row r="75" spans="2:19" x14ac:dyDescent="0.3">
      <c r="B75" s="1" t="s">
        <v>542</v>
      </c>
      <c r="C75" s="2" t="s">
        <v>67</v>
      </c>
      <c r="D75" s="2"/>
      <c r="E75" s="25">
        <v>702619</v>
      </c>
      <c r="F75" s="25">
        <v>380768</v>
      </c>
      <c r="G75" s="28"/>
      <c r="H75" s="53">
        <v>1.845267984704597</v>
      </c>
      <c r="I75" s="2" t="s">
        <v>584</v>
      </c>
      <c r="J75" s="28"/>
      <c r="K75" s="25">
        <v>506132</v>
      </c>
      <c r="L75" s="54">
        <v>0.38821295630388908</v>
      </c>
      <c r="M75" s="29" t="s">
        <v>587</v>
      </c>
      <c r="N75" s="18"/>
      <c r="O75" s="19"/>
      <c r="P75" s="19"/>
      <c r="R75" s="15"/>
      <c r="S75" s="11"/>
    </row>
    <row r="76" spans="2:19" x14ac:dyDescent="0.3">
      <c r="B76" s="1" t="s">
        <v>543</v>
      </c>
      <c r="C76" s="2" t="s">
        <v>68</v>
      </c>
      <c r="D76" s="2"/>
      <c r="E76" s="25">
        <v>497645</v>
      </c>
      <c r="F76" s="25">
        <v>88886</v>
      </c>
      <c r="G76" s="28"/>
      <c r="H76" s="53">
        <v>5.598688207366739</v>
      </c>
      <c r="I76" s="2" t="s">
        <v>586</v>
      </c>
      <c r="J76" s="28"/>
      <c r="K76" s="25">
        <v>390112</v>
      </c>
      <c r="L76" s="54">
        <v>0.27564648101058159</v>
      </c>
      <c r="M76" s="29" t="s">
        <v>587</v>
      </c>
      <c r="N76" s="18"/>
      <c r="O76" s="19"/>
      <c r="P76" s="19"/>
      <c r="R76" s="15"/>
      <c r="S76" s="11"/>
    </row>
    <row r="77" spans="2:19" x14ac:dyDescent="0.3">
      <c r="B77" s="1" t="s">
        <v>544</v>
      </c>
      <c r="C77" s="2" t="s">
        <v>69</v>
      </c>
      <c r="D77" s="2"/>
      <c r="E77" s="25">
        <v>321040</v>
      </c>
      <c r="F77" s="25">
        <v>63259</v>
      </c>
      <c r="G77" s="28"/>
      <c r="H77" s="53">
        <v>5.0750090896157065</v>
      </c>
      <c r="I77" s="2" t="s">
        <v>586</v>
      </c>
      <c r="J77" s="28"/>
      <c r="K77" s="25">
        <v>185984</v>
      </c>
      <c r="L77" s="54">
        <v>0.7261699931176876</v>
      </c>
      <c r="M77" s="2" t="s">
        <v>581</v>
      </c>
      <c r="N77" s="18"/>
      <c r="O77" s="19"/>
      <c r="P77" s="19"/>
      <c r="R77" s="15"/>
      <c r="S77" s="11"/>
    </row>
    <row r="78" spans="2:19" x14ac:dyDescent="0.3">
      <c r="B78" s="1" t="s">
        <v>545</v>
      </c>
      <c r="C78" s="2" t="s">
        <v>70</v>
      </c>
      <c r="D78" s="2"/>
      <c r="E78" s="25">
        <v>1619078</v>
      </c>
      <c r="F78" s="25">
        <v>83194</v>
      </c>
      <c r="G78" s="28"/>
      <c r="H78" s="53">
        <v>19.461475587181766</v>
      </c>
      <c r="I78" s="2" t="s">
        <v>583</v>
      </c>
      <c r="J78" s="28"/>
      <c r="K78" s="25">
        <v>1517550</v>
      </c>
      <c r="L78" s="54">
        <v>6.6902573226582315E-2</v>
      </c>
      <c r="M78" s="2" t="s">
        <v>588</v>
      </c>
      <c r="N78" s="18"/>
      <c r="O78" s="19"/>
      <c r="P78" s="19"/>
      <c r="R78" s="15"/>
      <c r="S78" s="11"/>
    </row>
    <row r="79" spans="2:19" x14ac:dyDescent="0.3">
      <c r="B79" s="1" t="s">
        <v>546</v>
      </c>
      <c r="C79" s="2" t="s">
        <v>71</v>
      </c>
      <c r="D79" s="2"/>
      <c r="E79" s="25">
        <v>1647147</v>
      </c>
      <c r="F79" s="25">
        <v>328457</v>
      </c>
      <c r="G79" s="28"/>
      <c r="H79" s="53">
        <v>5.0148025464520467</v>
      </c>
      <c r="I79" s="2" t="s">
        <v>586</v>
      </c>
      <c r="J79" s="28"/>
      <c r="K79" s="25">
        <v>1320994</v>
      </c>
      <c r="L79" s="54">
        <v>0.24689968311741006</v>
      </c>
      <c r="M79" s="2" t="s">
        <v>587</v>
      </c>
      <c r="N79" s="18"/>
      <c r="O79" s="19"/>
      <c r="P79" s="19"/>
      <c r="R79" s="15"/>
      <c r="S79" s="11"/>
    </row>
    <row r="80" spans="2:19" x14ac:dyDescent="0.3">
      <c r="B80" s="1" t="s">
        <v>547</v>
      </c>
      <c r="C80" s="2" t="s">
        <v>72</v>
      </c>
      <c r="D80" s="2"/>
      <c r="E80" s="25">
        <v>305298</v>
      </c>
      <c r="F80" s="25">
        <v>35353</v>
      </c>
      <c r="G80" s="28"/>
      <c r="H80" s="53">
        <v>8.6357027692133617</v>
      </c>
      <c r="I80" s="2" t="s">
        <v>585</v>
      </c>
      <c r="J80" s="28"/>
      <c r="K80" s="25">
        <v>334563</v>
      </c>
      <c r="L80" s="54">
        <v>-8.7472314631325043E-2</v>
      </c>
      <c r="M80" s="2" t="s">
        <v>588</v>
      </c>
      <c r="N80" s="18"/>
      <c r="O80" s="19"/>
      <c r="P80" s="19"/>
      <c r="R80" s="15"/>
      <c r="S80" s="11"/>
    </row>
    <row r="81" spans="2:19" x14ac:dyDescent="0.3">
      <c r="B81" s="1" t="s">
        <v>548</v>
      </c>
      <c r="C81" s="2" t="s">
        <v>73</v>
      </c>
      <c r="D81" s="2"/>
      <c r="E81" s="25">
        <v>291554</v>
      </c>
      <c r="F81" s="25">
        <v>45886</v>
      </c>
      <c r="G81" s="28"/>
      <c r="H81" s="53">
        <v>6.3538769995205513</v>
      </c>
      <c r="I81" s="2" t="s">
        <v>586</v>
      </c>
      <c r="J81" s="28"/>
      <c r="K81" s="25">
        <v>222301</v>
      </c>
      <c r="L81" s="54">
        <v>0.31152806330155958</v>
      </c>
      <c r="M81" s="29" t="s">
        <v>587</v>
      </c>
      <c r="N81" s="18"/>
      <c r="O81" s="19"/>
      <c r="P81" s="19"/>
      <c r="R81" s="15"/>
      <c r="S81" s="11"/>
    </row>
    <row r="82" spans="2:19" x14ac:dyDescent="0.3">
      <c r="B82" s="1" t="s">
        <v>549</v>
      </c>
      <c r="C82" s="2" t="s">
        <v>74</v>
      </c>
      <c r="D82" s="2"/>
      <c r="E82" s="25">
        <v>665438</v>
      </c>
      <c r="F82" s="25">
        <v>82228</v>
      </c>
      <c r="G82" s="28"/>
      <c r="H82" s="53">
        <v>8.0925961959429884</v>
      </c>
      <c r="I82" s="2" t="s">
        <v>585</v>
      </c>
      <c r="J82" s="28"/>
      <c r="K82" s="25">
        <v>529025</v>
      </c>
      <c r="L82" s="54">
        <v>0.25785737914087237</v>
      </c>
      <c r="M82" s="2" t="s">
        <v>587</v>
      </c>
      <c r="N82" s="18"/>
      <c r="O82" s="19"/>
      <c r="P82" s="19"/>
      <c r="R82" s="15"/>
      <c r="S82" s="11"/>
    </row>
    <row r="83" spans="2:19" x14ac:dyDescent="0.3">
      <c r="B83" s="1" t="s">
        <v>550</v>
      </c>
      <c r="C83" s="2" t="s">
        <v>75</v>
      </c>
      <c r="D83" s="2"/>
      <c r="E83" s="25">
        <v>480766</v>
      </c>
      <c r="F83" s="25">
        <v>95006</v>
      </c>
      <c r="G83" s="28"/>
      <c r="H83" s="53">
        <v>5.06037513420205</v>
      </c>
      <c r="I83" s="2" t="s">
        <v>586</v>
      </c>
      <c r="J83" s="28"/>
      <c r="K83" s="25">
        <v>276579</v>
      </c>
      <c r="L83" s="54">
        <v>0.73825923153963247</v>
      </c>
      <c r="M83" s="2" t="s">
        <v>581</v>
      </c>
      <c r="N83" s="18"/>
      <c r="O83" s="19"/>
      <c r="P83" s="19"/>
      <c r="R83" s="15"/>
      <c r="S83" s="11"/>
    </row>
    <row r="84" spans="2:19" x14ac:dyDescent="0.3">
      <c r="B84" s="1" t="s">
        <v>551</v>
      </c>
      <c r="C84" s="2" t="s">
        <v>76</v>
      </c>
      <c r="D84" s="2"/>
      <c r="E84" s="25">
        <v>273593</v>
      </c>
      <c r="F84" s="25">
        <v>66234</v>
      </c>
      <c r="G84" s="28"/>
      <c r="H84" s="53">
        <v>4.1307032641845574</v>
      </c>
      <c r="I84" s="2" t="s">
        <v>586</v>
      </c>
      <c r="J84" s="28"/>
      <c r="K84" s="25">
        <v>180658</v>
      </c>
      <c r="L84" s="54">
        <v>0.51442504621992935</v>
      </c>
      <c r="M84" s="2" t="s">
        <v>581</v>
      </c>
      <c r="N84" s="18"/>
      <c r="O84" s="19"/>
      <c r="P84" s="19"/>
      <c r="R84" s="15"/>
      <c r="S84" s="11"/>
    </row>
    <row r="85" spans="2:19" x14ac:dyDescent="0.3">
      <c r="B85" s="1" t="s">
        <v>575</v>
      </c>
      <c r="C85" s="2" t="s">
        <v>77</v>
      </c>
      <c r="D85" s="2"/>
      <c r="E85" s="25">
        <v>231285</v>
      </c>
      <c r="F85" s="25">
        <v>38351</v>
      </c>
      <c r="G85" s="28"/>
      <c r="H85" s="53">
        <v>6.0307423535240279</v>
      </c>
      <c r="I85" s="2" t="s">
        <v>586</v>
      </c>
      <c r="J85" s="28"/>
      <c r="K85" s="25">
        <v>197790</v>
      </c>
      <c r="L85" s="54">
        <v>0.16934627635370847</v>
      </c>
      <c r="M85" s="2" t="s">
        <v>582</v>
      </c>
      <c r="N85" s="18"/>
      <c r="O85" s="19"/>
      <c r="P85" s="19"/>
      <c r="R85" s="15"/>
      <c r="S85" s="11"/>
    </row>
    <row r="86" spans="2:19" x14ac:dyDescent="0.3">
      <c r="B86" s="1" t="s">
        <v>552</v>
      </c>
      <c r="C86" s="2" t="s">
        <v>78</v>
      </c>
      <c r="D86" s="2"/>
      <c r="E86" s="25">
        <v>316692</v>
      </c>
      <c r="F86" s="25">
        <v>51455</v>
      </c>
      <c r="G86" s="28"/>
      <c r="H86" s="53">
        <v>6.1547371489651148</v>
      </c>
      <c r="I86" s="2" t="s">
        <v>586</v>
      </c>
      <c r="J86" s="28"/>
      <c r="K86" s="25">
        <v>255093</v>
      </c>
      <c r="L86" s="54">
        <v>0.24147663793204832</v>
      </c>
      <c r="M86" s="2" t="s">
        <v>587</v>
      </c>
      <c r="N86" s="18"/>
      <c r="O86" s="19"/>
      <c r="P86" s="19"/>
      <c r="R86" s="15"/>
      <c r="S86" s="11"/>
    </row>
    <row r="87" spans="2:19" x14ac:dyDescent="0.3">
      <c r="B87" s="1" t="s">
        <v>553</v>
      </c>
      <c r="C87" s="2" t="s">
        <v>79</v>
      </c>
      <c r="D87" s="2"/>
      <c r="E87" s="25">
        <v>534959</v>
      </c>
      <c r="F87" s="25">
        <v>62439</v>
      </c>
      <c r="G87" s="28"/>
      <c r="H87" s="53">
        <v>8.5677060811351886</v>
      </c>
      <c r="I87" s="2" t="s">
        <v>585</v>
      </c>
      <c r="J87" s="28"/>
      <c r="K87" s="25">
        <v>407075</v>
      </c>
      <c r="L87" s="54">
        <v>0.31415341153350118</v>
      </c>
      <c r="M87" s="29" t="s">
        <v>587</v>
      </c>
      <c r="N87" s="18"/>
      <c r="O87" s="19"/>
      <c r="P87" s="19"/>
      <c r="R87" s="15"/>
      <c r="S87" s="11"/>
    </row>
    <row r="88" spans="2:19" x14ac:dyDescent="0.3">
      <c r="B88" s="1" t="s">
        <v>554</v>
      </c>
      <c r="C88" s="2" t="s">
        <v>80</v>
      </c>
      <c r="D88" s="2"/>
      <c r="E88" s="25">
        <v>1453138</v>
      </c>
      <c r="F88" s="25">
        <v>316297</v>
      </c>
      <c r="G88" s="28"/>
      <c r="H88" s="53">
        <v>4.5942199894403046</v>
      </c>
      <c r="I88" s="2" t="s">
        <v>586</v>
      </c>
      <c r="J88" s="28"/>
      <c r="K88" s="25">
        <v>1144554</v>
      </c>
      <c r="L88" s="54">
        <v>0.26961069551982692</v>
      </c>
      <c r="M88" s="29" t="s">
        <v>587</v>
      </c>
      <c r="N88" s="18"/>
      <c r="O88" s="19"/>
      <c r="P88" s="19"/>
      <c r="R88" s="15"/>
      <c r="S88" s="11"/>
    </row>
    <row r="89" spans="2:19" x14ac:dyDescent="0.3">
      <c r="B89" s="1" t="s">
        <v>555</v>
      </c>
      <c r="C89" s="2" t="s">
        <v>81</v>
      </c>
      <c r="D89" s="2"/>
      <c r="E89" s="25">
        <v>1394592</v>
      </c>
      <c r="F89" s="25">
        <v>206371</v>
      </c>
      <c r="G89" s="28"/>
      <c r="H89" s="53">
        <v>6.7576936681995043</v>
      </c>
      <c r="I89" s="2" t="s">
        <v>586</v>
      </c>
      <c r="J89" s="28"/>
      <c r="K89" s="25">
        <v>1223341</v>
      </c>
      <c r="L89" s="54">
        <v>0.13998631616205129</v>
      </c>
      <c r="M89" s="2" t="s">
        <v>582</v>
      </c>
      <c r="N89" s="18"/>
      <c r="O89" s="19"/>
      <c r="P89" s="19"/>
      <c r="R89" s="15"/>
      <c r="S89" s="11"/>
    </row>
    <row r="90" spans="2:19" x14ac:dyDescent="0.3">
      <c r="B90" s="1" t="s">
        <v>556</v>
      </c>
      <c r="C90" s="2" t="s">
        <v>82</v>
      </c>
      <c r="D90" s="2"/>
      <c r="E90" s="25">
        <v>883822</v>
      </c>
      <c r="F90" s="25">
        <v>29892</v>
      </c>
      <c r="G90" s="28"/>
      <c r="H90" s="53">
        <v>29.567175163923459</v>
      </c>
      <c r="I90" s="2" t="s">
        <v>583</v>
      </c>
      <c r="J90" s="28"/>
      <c r="K90" s="25">
        <v>776733</v>
      </c>
      <c r="L90" s="54">
        <v>0.13787105736462851</v>
      </c>
      <c r="M90" s="2" t="s">
        <v>582</v>
      </c>
      <c r="N90" s="18"/>
      <c r="O90" s="19"/>
      <c r="P90" s="19"/>
      <c r="R90" s="15"/>
      <c r="S90" s="11"/>
    </row>
    <row r="91" spans="2:19" x14ac:dyDescent="0.3">
      <c r="B91" s="1" t="s">
        <v>557</v>
      </c>
      <c r="C91" s="2" t="s">
        <v>83</v>
      </c>
      <c r="D91" s="2"/>
      <c r="E91" s="25">
        <v>1018924</v>
      </c>
      <c r="F91" s="25">
        <v>112666</v>
      </c>
      <c r="G91" s="28"/>
      <c r="H91" s="53">
        <v>9.0437576553707419</v>
      </c>
      <c r="I91" s="2" t="s">
        <v>585</v>
      </c>
      <c r="J91" s="28"/>
      <c r="K91" s="25">
        <v>893889</v>
      </c>
      <c r="L91" s="54">
        <v>0.13987754631727206</v>
      </c>
      <c r="M91" s="2" t="s">
        <v>582</v>
      </c>
      <c r="N91" s="18"/>
      <c r="O91" s="19"/>
      <c r="P91" s="19"/>
      <c r="R91" s="15"/>
      <c r="S91" s="11"/>
    </row>
    <row r="92" spans="2:19" x14ac:dyDescent="0.3">
      <c r="B92" s="1" t="s">
        <v>558</v>
      </c>
      <c r="C92" s="2" t="s">
        <v>84</v>
      </c>
      <c r="D92" s="2"/>
      <c r="E92" s="25">
        <v>309050</v>
      </c>
      <c r="F92" s="25">
        <v>17520</v>
      </c>
      <c r="G92" s="28"/>
      <c r="H92" s="53">
        <v>17.639840182648403</v>
      </c>
      <c r="I92" s="2" t="s">
        <v>583</v>
      </c>
      <c r="J92" s="28"/>
      <c r="K92" s="25">
        <v>337512</v>
      </c>
      <c r="L92" s="54">
        <v>-8.4328853492616554E-2</v>
      </c>
      <c r="M92" s="2" t="s">
        <v>588</v>
      </c>
      <c r="N92" s="18"/>
      <c r="O92" s="19"/>
      <c r="P92" s="19"/>
      <c r="R92" s="15"/>
      <c r="S92" s="11"/>
    </row>
    <row r="93" spans="2:19" x14ac:dyDescent="0.3">
      <c r="B93" s="1" t="s">
        <v>1004</v>
      </c>
      <c r="C93" s="2" t="s">
        <v>998</v>
      </c>
      <c r="D93" s="2"/>
      <c r="E93" s="25">
        <v>231726</v>
      </c>
      <c r="F93" s="25">
        <v>45282</v>
      </c>
      <c r="G93" s="28"/>
      <c r="H93" s="53">
        <v>5.1173976414469324</v>
      </c>
      <c r="I93" s="2" t="s">
        <v>586</v>
      </c>
      <c r="J93" s="28"/>
      <c r="K93" s="25">
        <v>154973</v>
      </c>
      <c r="L93" s="117">
        <v>0.49526691746304197</v>
      </c>
      <c r="M93" s="2" t="s">
        <v>581</v>
      </c>
      <c r="N93" s="18"/>
      <c r="O93" s="19"/>
      <c r="P93" s="19"/>
      <c r="R93" s="15"/>
      <c r="S93" s="11"/>
    </row>
    <row r="94" spans="2:19" x14ac:dyDescent="0.3">
      <c r="B94" s="1" t="s">
        <v>559</v>
      </c>
      <c r="C94" s="2" t="s">
        <v>85</v>
      </c>
      <c r="D94" s="2"/>
      <c r="E94" s="25">
        <v>246001</v>
      </c>
      <c r="F94" s="25">
        <v>117587</v>
      </c>
      <c r="G94" s="28"/>
      <c r="H94" s="53">
        <v>2.092076505055831</v>
      </c>
      <c r="I94" s="2" t="s">
        <v>584</v>
      </c>
      <c r="J94" s="28"/>
      <c r="K94" s="25">
        <v>202744</v>
      </c>
      <c r="L94" s="54">
        <v>0.21335773191808388</v>
      </c>
      <c r="M94" s="2" t="s">
        <v>587</v>
      </c>
      <c r="N94" s="18"/>
      <c r="O94" s="19"/>
      <c r="P94" s="19"/>
      <c r="R94" s="15"/>
      <c r="S94" s="11"/>
    </row>
    <row r="95" spans="2:19" x14ac:dyDescent="0.3">
      <c r="B95" s="1" t="s">
        <v>560</v>
      </c>
      <c r="C95" s="2" t="s">
        <v>86</v>
      </c>
      <c r="D95" s="2"/>
      <c r="E95" s="25">
        <v>761152</v>
      </c>
      <c r="F95" s="25">
        <v>52810</v>
      </c>
      <c r="G95" s="28"/>
      <c r="H95" s="53">
        <v>14.413027835637189</v>
      </c>
      <c r="I95" s="2" t="s">
        <v>583</v>
      </c>
      <c r="J95" s="28"/>
      <c r="K95" s="25">
        <v>563375</v>
      </c>
      <c r="L95" s="75">
        <v>0.35105746616374528</v>
      </c>
      <c r="M95" s="29" t="s">
        <v>587</v>
      </c>
      <c r="N95" s="18"/>
      <c r="O95" s="19"/>
      <c r="P95" s="19"/>
      <c r="R95" s="15"/>
      <c r="S95" s="11"/>
    </row>
    <row r="96" spans="2:19" x14ac:dyDescent="0.3">
      <c r="B96" s="1" t="s">
        <v>574</v>
      </c>
      <c r="C96" s="2" t="s">
        <v>87</v>
      </c>
      <c r="D96" s="2"/>
      <c r="E96" s="25">
        <v>233034</v>
      </c>
      <c r="F96" s="25">
        <v>40957</v>
      </c>
      <c r="G96" s="28"/>
      <c r="H96" s="53">
        <v>5.689723368410772</v>
      </c>
      <c r="I96" s="2" t="s">
        <v>586</v>
      </c>
      <c r="J96" s="28"/>
      <c r="K96" s="25">
        <v>196143</v>
      </c>
      <c r="L96" s="54">
        <v>0.18808216454321591</v>
      </c>
      <c r="M96" s="2" t="s">
        <v>582</v>
      </c>
      <c r="N96" s="18"/>
      <c r="O96" s="19"/>
      <c r="P96" s="19"/>
      <c r="R96" s="15"/>
      <c r="S96" s="11"/>
    </row>
    <row r="97" spans="2:19" x14ac:dyDescent="0.3">
      <c r="B97" s="1" t="s">
        <v>561</v>
      </c>
      <c r="C97" s="2" t="s">
        <v>88</v>
      </c>
      <c r="D97" s="2"/>
      <c r="E97" s="25">
        <v>297651</v>
      </c>
      <c r="F97" s="25">
        <v>38968</v>
      </c>
      <c r="G97" s="28"/>
      <c r="H97" s="53">
        <v>7.6383442824881955</v>
      </c>
      <c r="I97" s="2" t="s">
        <v>585</v>
      </c>
      <c r="J97" s="28"/>
      <c r="K97" s="25">
        <v>348189</v>
      </c>
      <c r="L97" s="54">
        <v>-0.14514530901320835</v>
      </c>
      <c r="M97" s="2" t="s">
        <v>588</v>
      </c>
      <c r="N97" s="18"/>
      <c r="O97" s="19"/>
      <c r="P97" s="19"/>
      <c r="R97" s="15"/>
      <c r="S97" s="11"/>
    </row>
    <row r="98" spans="2:19" x14ac:dyDescent="0.3">
      <c r="B98" s="1" t="s">
        <v>562</v>
      </c>
      <c r="C98" s="2" t="s">
        <v>89</v>
      </c>
      <c r="D98" s="2"/>
      <c r="E98" s="25">
        <v>314825</v>
      </c>
      <c r="F98" s="25">
        <v>32338</v>
      </c>
      <c r="G98" s="28"/>
      <c r="H98" s="53">
        <v>9.7354505535283575</v>
      </c>
      <c r="I98" s="2" t="s">
        <v>585</v>
      </c>
      <c r="J98" s="28"/>
      <c r="K98" s="25">
        <v>287151</v>
      </c>
      <c r="L98" s="54">
        <v>9.6374381423014369E-2</v>
      </c>
      <c r="M98" s="2" t="s">
        <v>588</v>
      </c>
      <c r="N98" s="18"/>
      <c r="O98" s="19"/>
      <c r="P98" s="19"/>
      <c r="R98" s="15"/>
      <c r="S98" s="11"/>
    </row>
    <row r="99" spans="2:19" x14ac:dyDescent="0.3">
      <c r="B99" s="1" t="s">
        <v>563</v>
      </c>
      <c r="C99" s="2" t="s">
        <v>90</v>
      </c>
      <c r="D99" s="2"/>
      <c r="E99" s="25">
        <v>259920</v>
      </c>
      <c r="F99" s="25">
        <v>39410</v>
      </c>
      <c r="G99" s="28"/>
      <c r="H99" s="53">
        <v>6.5952803856889117</v>
      </c>
      <c r="I99" s="2" t="s">
        <v>586</v>
      </c>
      <c r="J99" s="28"/>
      <c r="K99" s="25">
        <v>247793</v>
      </c>
      <c r="L99" s="54">
        <v>4.8940042696928483E-2</v>
      </c>
      <c r="M99" s="2" t="s">
        <v>588</v>
      </c>
      <c r="N99" s="18"/>
      <c r="O99" s="19"/>
      <c r="P99" s="19"/>
      <c r="R99" s="15"/>
      <c r="S99" s="11"/>
    </row>
    <row r="100" spans="2:19" x14ac:dyDescent="0.3">
      <c r="B100" s="1" t="s">
        <v>564</v>
      </c>
      <c r="C100" s="2" t="s">
        <v>91</v>
      </c>
      <c r="D100" s="2"/>
      <c r="E100" s="25">
        <v>323593</v>
      </c>
      <c r="F100" s="25">
        <v>39378</v>
      </c>
      <c r="G100" s="28"/>
      <c r="H100" s="53">
        <v>8.2176088171059991</v>
      </c>
      <c r="I100" s="2" t="s">
        <v>585</v>
      </c>
      <c r="J100" s="28"/>
      <c r="K100" s="25">
        <v>242714</v>
      </c>
      <c r="L100" s="54">
        <v>0.33322758472935227</v>
      </c>
      <c r="M100" s="29" t="s">
        <v>587</v>
      </c>
      <c r="N100" s="18"/>
      <c r="O100" s="19"/>
      <c r="P100" s="19"/>
      <c r="R100" s="15"/>
      <c r="S100" s="11"/>
    </row>
    <row r="101" spans="2:19" x14ac:dyDescent="0.3">
      <c r="B101" s="1" t="s">
        <v>565</v>
      </c>
      <c r="C101" s="2" t="s">
        <v>92</v>
      </c>
      <c r="D101" s="2"/>
      <c r="E101" s="25">
        <v>392284</v>
      </c>
      <c r="F101" s="25">
        <v>70143</v>
      </c>
      <c r="G101" s="28"/>
      <c r="H101" s="53">
        <v>5.5926321942317836</v>
      </c>
      <c r="I101" s="2" t="s">
        <v>586</v>
      </c>
      <c r="J101" s="28"/>
      <c r="K101" s="25">
        <v>303512</v>
      </c>
      <c r="L101" s="54">
        <v>0.29248266954848573</v>
      </c>
      <c r="M101" s="29" t="s">
        <v>587</v>
      </c>
      <c r="N101" s="18"/>
      <c r="O101" s="19"/>
      <c r="P101" s="19"/>
      <c r="R101" s="15"/>
      <c r="S101" s="11"/>
    </row>
    <row r="102" spans="2:19" x14ac:dyDescent="0.3">
      <c r="B102" s="1" t="s">
        <v>566</v>
      </c>
      <c r="C102" s="2" t="s">
        <v>93</v>
      </c>
      <c r="D102" s="2"/>
      <c r="E102" s="25">
        <v>268744</v>
      </c>
      <c r="F102" s="25">
        <v>51038</v>
      </c>
      <c r="G102" s="28"/>
      <c r="H102" s="53">
        <v>5.2655668325561349</v>
      </c>
      <c r="I102" s="2" t="s">
        <v>586</v>
      </c>
      <c r="J102" s="28"/>
      <c r="K102" s="25">
        <v>313587</v>
      </c>
      <c r="L102" s="54">
        <v>-0.14300018814555451</v>
      </c>
      <c r="M102" s="2" t="s">
        <v>588</v>
      </c>
      <c r="N102" s="18"/>
      <c r="O102" s="19"/>
      <c r="P102" s="19"/>
      <c r="R102" s="15"/>
      <c r="S102" s="11"/>
    </row>
    <row r="103" spans="2:19" x14ac:dyDescent="0.3">
      <c r="B103" s="1" t="s">
        <v>567</v>
      </c>
      <c r="C103" s="2" t="s">
        <v>94</v>
      </c>
      <c r="D103" s="2"/>
      <c r="E103" s="25">
        <v>548705</v>
      </c>
      <c r="F103" s="25">
        <v>153087</v>
      </c>
      <c r="G103" s="28"/>
      <c r="H103" s="53">
        <v>3.5842690757543094</v>
      </c>
      <c r="I103" s="2" t="s">
        <v>584</v>
      </c>
      <c r="J103" s="28"/>
      <c r="K103" s="25">
        <v>486591</v>
      </c>
      <c r="L103" s="54">
        <v>0.1276513540118909</v>
      </c>
      <c r="M103" s="2" t="s">
        <v>582</v>
      </c>
      <c r="N103" s="18"/>
      <c r="O103" s="19"/>
      <c r="P103" s="19"/>
      <c r="R103" s="15"/>
      <c r="S103" s="11"/>
    </row>
    <row r="104" spans="2:19" x14ac:dyDescent="0.3">
      <c r="B104" s="1" t="s">
        <v>568</v>
      </c>
      <c r="C104" s="2" t="s">
        <v>95</v>
      </c>
      <c r="D104" s="2"/>
      <c r="E104" s="25">
        <v>419459</v>
      </c>
      <c r="F104" s="25">
        <v>124821</v>
      </c>
      <c r="G104" s="28"/>
      <c r="H104" s="53">
        <v>3.3604842133935797</v>
      </c>
      <c r="I104" s="2" t="s">
        <v>584</v>
      </c>
      <c r="J104" s="28"/>
      <c r="K104" s="25">
        <v>393051</v>
      </c>
      <c r="L104" s="54">
        <v>6.7187209802290287E-2</v>
      </c>
      <c r="M104" s="2" t="s">
        <v>588</v>
      </c>
      <c r="N104" s="18"/>
      <c r="O104" s="19"/>
      <c r="P104" s="19"/>
      <c r="R104" s="15"/>
      <c r="S104" s="11"/>
    </row>
    <row r="105" spans="2:19" x14ac:dyDescent="0.3">
      <c r="B105" s="1" t="s">
        <v>569</v>
      </c>
      <c r="C105" s="2" t="s">
        <v>96</v>
      </c>
      <c r="D105" s="2"/>
      <c r="E105" s="25">
        <v>464214</v>
      </c>
      <c r="F105" s="25">
        <v>156555</v>
      </c>
      <c r="G105" s="28"/>
      <c r="H105" s="53">
        <v>2.9651815655839799</v>
      </c>
      <c r="I105" s="2" t="s">
        <v>584</v>
      </c>
      <c r="J105" s="28"/>
      <c r="K105" s="25">
        <v>425257</v>
      </c>
      <c r="L105" s="54">
        <v>9.1608133434605429E-2</v>
      </c>
      <c r="M105" s="2" t="s">
        <v>588</v>
      </c>
      <c r="N105" s="18"/>
      <c r="O105" s="19"/>
      <c r="P105" s="19"/>
      <c r="R105" s="15"/>
      <c r="S105" s="11"/>
    </row>
    <row r="106" spans="2:19" x14ac:dyDescent="0.3">
      <c r="B106" s="1" t="s">
        <v>570</v>
      </c>
      <c r="C106" s="2" t="s">
        <v>97</v>
      </c>
      <c r="D106" s="2"/>
      <c r="E106" s="25">
        <v>706367</v>
      </c>
      <c r="F106" s="25">
        <v>39004</v>
      </c>
      <c r="G106" s="28"/>
      <c r="H106" s="53">
        <v>18.110116911086042</v>
      </c>
      <c r="I106" s="2" t="s">
        <v>583</v>
      </c>
      <c r="J106" s="28"/>
      <c r="K106" s="25">
        <v>572059</v>
      </c>
      <c r="L106" s="54">
        <v>0.23477997898818129</v>
      </c>
      <c r="M106" s="2" t="s">
        <v>587</v>
      </c>
      <c r="N106" s="18"/>
      <c r="O106" s="19"/>
      <c r="P106" s="19"/>
      <c r="R106" s="15"/>
      <c r="S106" s="11"/>
    </row>
    <row r="107" spans="2:19" x14ac:dyDescent="0.3">
      <c r="B107" s="1" t="s">
        <v>571</v>
      </c>
      <c r="C107" s="2" t="s">
        <v>98</v>
      </c>
      <c r="D107" s="2"/>
      <c r="E107" s="25">
        <v>399769</v>
      </c>
      <c r="F107" s="25">
        <v>101231</v>
      </c>
      <c r="G107" s="28"/>
      <c r="H107" s="53">
        <v>3.9490768638065417</v>
      </c>
      <c r="I107" s="2" t="s">
        <v>584</v>
      </c>
      <c r="J107" s="28"/>
      <c r="K107" s="25">
        <v>343997</v>
      </c>
      <c r="L107" s="54">
        <v>0.16212932089524038</v>
      </c>
      <c r="M107" s="2" t="s">
        <v>582</v>
      </c>
      <c r="N107" s="18"/>
      <c r="O107" s="19"/>
      <c r="P107" s="19"/>
      <c r="R107" s="15"/>
      <c r="S107" s="11"/>
    </row>
    <row r="108" spans="2:19" x14ac:dyDescent="0.3">
      <c r="B108" s="1" t="s">
        <v>572</v>
      </c>
      <c r="C108" s="2" t="s">
        <v>99</v>
      </c>
      <c r="D108" s="2"/>
      <c r="E108" s="25">
        <v>253749</v>
      </c>
      <c r="F108" s="25">
        <v>85067</v>
      </c>
      <c r="G108" s="28"/>
      <c r="H108" s="53">
        <v>2.9829311013671576</v>
      </c>
      <c r="I108" s="2" t="s">
        <v>584</v>
      </c>
      <c r="J108" s="28"/>
      <c r="K108" s="25">
        <v>185480</v>
      </c>
      <c r="L108" s="54">
        <v>0.36806663791244337</v>
      </c>
      <c r="M108" s="29" t="s">
        <v>587</v>
      </c>
      <c r="N108" s="18"/>
      <c r="O108" s="19"/>
      <c r="P108" s="19"/>
    </row>
    <row r="109" spans="2:19" x14ac:dyDescent="0.3">
      <c r="R109" s="15"/>
      <c r="S109" s="11"/>
    </row>
    <row r="110" spans="2:19" x14ac:dyDescent="0.3">
      <c r="E110" s="108"/>
      <c r="R110" s="21"/>
      <c r="S110" s="11"/>
    </row>
    <row r="111" spans="2:19" x14ac:dyDescent="0.3">
      <c r="R111" s="21"/>
      <c r="S111" s="11"/>
    </row>
    <row r="112" spans="2:19" x14ac:dyDescent="0.3">
      <c r="R112" s="21"/>
      <c r="S112" s="11"/>
    </row>
    <row r="113" spans="18:19" x14ac:dyDescent="0.3">
      <c r="R113" s="21"/>
      <c r="S113" s="11"/>
    </row>
    <row r="114" spans="18:19" x14ac:dyDescent="0.3">
      <c r="R114" s="21"/>
      <c r="S114" s="11"/>
    </row>
    <row r="115" spans="18:19" x14ac:dyDescent="0.3">
      <c r="R115" s="21"/>
      <c r="S115" s="11"/>
    </row>
    <row r="116" spans="18:19" x14ac:dyDescent="0.3">
      <c r="R116" s="21"/>
      <c r="S116" s="11"/>
    </row>
    <row r="117" spans="18:19" x14ac:dyDescent="0.3">
      <c r="R117" s="21"/>
      <c r="S117" s="11"/>
    </row>
    <row r="118" spans="18:19" x14ac:dyDescent="0.3">
      <c r="R118" s="21"/>
    </row>
  </sheetData>
  <autoFilter ref="B7:M108"/>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2"/>
  <sheetViews>
    <sheetView showGridLines="0" topLeftCell="D1" workbookViewId="0"/>
  </sheetViews>
  <sheetFormatPr defaultRowHeight="14.4" x14ac:dyDescent="0.3"/>
  <cols>
    <col min="2" max="2" width="8.88671875" style="1" hidden="1" customWidth="1"/>
    <col min="3" max="3" width="25.88671875" style="1" bestFit="1" customWidth="1"/>
    <col min="4" max="4" width="1.33203125" style="11" customWidth="1"/>
    <col min="5" max="5" width="10.44140625" style="1" customWidth="1"/>
    <col min="6" max="6" width="13.5546875" style="1" bestFit="1" customWidth="1"/>
    <col min="7" max="8" width="10.44140625" style="1" customWidth="1"/>
    <col min="9" max="9" width="1.5546875" style="11" customWidth="1"/>
    <col min="10" max="10" width="9.88671875" style="1" bestFit="1" customWidth="1"/>
    <col min="11" max="16" width="9.109375" style="1"/>
  </cols>
  <sheetData>
    <row r="1" spans="2:16" ht="15.6" x14ac:dyDescent="0.3">
      <c r="C1" s="23" t="s">
        <v>862</v>
      </c>
      <c r="D1" s="51"/>
    </row>
    <row r="2" spans="2:16" x14ac:dyDescent="0.3">
      <c r="C2" s="24" t="s">
        <v>863</v>
      </c>
    </row>
    <row r="3" spans="2:16" x14ac:dyDescent="0.3">
      <c r="C3" s="24" t="s">
        <v>915</v>
      </c>
    </row>
    <row r="5" spans="2:16" ht="15" thickBot="1" x14ac:dyDescent="0.35">
      <c r="E5" s="36" t="s">
        <v>594</v>
      </c>
      <c r="F5" s="35"/>
      <c r="G5" s="35"/>
      <c r="H5" s="35"/>
      <c r="J5" s="36" t="s">
        <v>865</v>
      </c>
      <c r="K5" s="35"/>
      <c r="L5" s="35"/>
      <c r="M5" s="35"/>
      <c r="N5" s="35"/>
      <c r="O5" s="35"/>
      <c r="P5" s="35"/>
    </row>
    <row r="6" spans="2:16" ht="41.4" x14ac:dyDescent="0.3">
      <c r="B6" s="4" t="s">
        <v>578</v>
      </c>
      <c r="C6" s="12" t="s">
        <v>369</v>
      </c>
      <c r="D6" s="52"/>
      <c r="E6" s="39" t="s">
        <v>374</v>
      </c>
      <c r="F6" s="39" t="s">
        <v>590</v>
      </c>
      <c r="G6" s="39" t="s">
        <v>861</v>
      </c>
      <c r="H6" s="39" t="s">
        <v>370</v>
      </c>
      <c r="I6" s="8"/>
      <c r="J6" s="45" t="s">
        <v>362</v>
      </c>
      <c r="K6" s="45" t="s">
        <v>371</v>
      </c>
      <c r="L6" s="45" t="s">
        <v>372</v>
      </c>
      <c r="M6" s="45" t="s">
        <v>373</v>
      </c>
      <c r="N6" s="45" t="s">
        <v>591</v>
      </c>
      <c r="O6" s="45" t="s">
        <v>592</v>
      </c>
      <c r="P6" s="45" t="s">
        <v>593</v>
      </c>
    </row>
    <row r="7" spans="2:16" s="123" customFormat="1" ht="6.6" customHeight="1" x14ac:dyDescent="0.3">
      <c r="B7" s="4"/>
      <c r="C7" s="52"/>
      <c r="D7" s="52"/>
      <c r="E7" s="40"/>
      <c r="F7" s="40"/>
      <c r="G7" s="40"/>
      <c r="H7" s="40"/>
      <c r="I7" s="8"/>
      <c r="J7" s="134"/>
      <c r="K7" s="134"/>
      <c r="L7" s="134"/>
      <c r="M7" s="134"/>
      <c r="N7" s="134"/>
      <c r="O7" s="134"/>
      <c r="P7" s="134"/>
    </row>
    <row r="8" spans="2:16" x14ac:dyDescent="0.3">
      <c r="B8" s="1" t="s">
        <v>476</v>
      </c>
      <c r="C8" s="4" t="s">
        <v>1</v>
      </c>
      <c r="D8" s="52"/>
      <c r="E8" s="49">
        <v>567242</v>
      </c>
      <c r="F8" s="50" t="s">
        <v>587</v>
      </c>
      <c r="G8" s="49">
        <v>113711</v>
      </c>
      <c r="H8" s="42" t="s">
        <v>586</v>
      </c>
      <c r="I8" s="28"/>
      <c r="J8" s="46">
        <v>22157</v>
      </c>
      <c r="K8" s="47">
        <v>0.8502504851739856</v>
      </c>
      <c r="L8" s="47">
        <v>0.14974951482601434</v>
      </c>
      <c r="M8" s="46">
        <v>300</v>
      </c>
      <c r="N8" s="48">
        <v>39.06092990293385</v>
      </c>
      <c r="O8" s="48">
        <v>5.2887480123122055</v>
      </c>
      <c r="P8" s="47">
        <v>0.19485362014229055</v>
      </c>
    </row>
    <row r="9" spans="2:16" x14ac:dyDescent="0.3">
      <c r="B9" s="1" t="s">
        <v>477</v>
      </c>
      <c r="C9" s="26" t="s">
        <v>2</v>
      </c>
      <c r="D9" s="30"/>
      <c r="E9" s="49">
        <v>346023</v>
      </c>
      <c r="F9" s="50" t="s">
        <v>588</v>
      </c>
      <c r="G9" s="49">
        <v>32176</v>
      </c>
      <c r="H9" s="42" t="s">
        <v>583</v>
      </c>
      <c r="I9" s="28"/>
      <c r="J9" s="46">
        <v>4584</v>
      </c>
      <c r="K9" s="47">
        <v>0.8586387434554974</v>
      </c>
      <c r="L9" s="47">
        <v>0.14136125654450263</v>
      </c>
      <c r="M9" s="46">
        <v>70</v>
      </c>
      <c r="N9" s="48">
        <v>13.24767428754736</v>
      </c>
      <c r="O9" s="48">
        <v>2.0229869112746841</v>
      </c>
      <c r="P9" s="47">
        <v>0.14246643460964695</v>
      </c>
    </row>
    <row r="10" spans="2:16" x14ac:dyDescent="0.3">
      <c r="B10" s="1" t="s">
        <v>478</v>
      </c>
      <c r="C10" s="26" t="s">
        <v>3</v>
      </c>
      <c r="D10" s="30"/>
      <c r="E10" s="49">
        <v>290509</v>
      </c>
      <c r="F10" s="50" t="s">
        <v>582</v>
      </c>
      <c r="G10" s="49">
        <v>1087624</v>
      </c>
      <c r="H10" s="42" t="s">
        <v>584</v>
      </c>
      <c r="I10" s="28"/>
      <c r="J10" s="46">
        <v>871794.8</v>
      </c>
      <c r="K10" s="47">
        <v>0.99722755859521073</v>
      </c>
      <c r="L10" s="47">
        <v>2.772441404789292E-3</v>
      </c>
      <c r="M10" s="46">
        <v>246</v>
      </c>
      <c r="N10" s="48">
        <v>3000.9218303047414</v>
      </c>
      <c r="O10" s="48">
        <v>8.4678960032219308</v>
      </c>
      <c r="P10" s="47">
        <v>0.80155899465256375</v>
      </c>
    </row>
    <row r="11" spans="2:16" x14ac:dyDescent="0.3">
      <c r="B11" s="1" t="s">
        <v>479</v>
      </c>
      <c r="C11" s="26" t="s">
        <v>4</v>
      </c>
      <c r="D11" s="30"/>
      <c r="E11" s="49">
        <v>399679</v>
      </c>
      <c r="F11" s="50" t="s">
        <v>587</v>
      </c>
      <c r="G11" s="49">
        <v>60824</v>
      </c>
      <c r="H11" s="42" t="s">
        <v>586</v>
      </c>
      <c r="I11" s="28"/>
      <c r="J11" s="46">
        <v>4321</v>
      </c>
      <c r="K11" s="47">
        <v>0.34098588289747744</v>
      </c>
      <c r="L11" s="47">
        <v>0.65901411710252256</v>
      </c>
      <c r="M11" s="46">
        <v>100</v>
      </c>
      <c r="N11" s="48">
        <v>10.811175968714894</v>
      </c>
      <c r="O11" s="48">
        <v>2.5020078613087007</v>
      </c>
      <c r="P11" s="47">
        <v>7.1041036432986981E-2</v>
      </c>
    </row>
    <row r="12" spans="2:16" x14ac:dyDescent="0.3">
      <c r="B12" s="1" t="s">
        <v>480</v>
      </c>
      <c r="C12" s="26" t="s">
        <v>5</v>
      </c>
      <c r="D12" s="30"/>
      <c r="E12" s="49">
        <v>246301</v>
      </c>
      <c r="F12" s="50" t="s">
        <v>587</v>
      </c>
      <c r="G12" s="49">
        <v>15918</v>
      </c>
      <c r="H12" s="42" t="s">
        <v>583</v>
      </c>
      <c r="I12" s="28"/>
      <c r="J12" s="46">
        <v>1759</v>
      </c>
      <c r="K12" s="47">
        <v>0.47981807845366686</v>
      </c>
      <c r="L12" s="47">
        <v>0.52018192154633314</v>
      </c>
      <c r="M12" s="46">
        <v>156</v>
      </c>
      <c r="N12" s="48">
        <v>7.1416681215261004</v>
      </c>
      <c r="O12" s="48">
        <v>6.3337136268224654</v>
      </c>
      <c r="P12" s="47">
        <v>0.11050383213971604</v>
      </c>
    </row>
    <row r="13" spans="2:16" x14ac:dyDescent="0.3">
      <c r="B13" s="1" t="s">
        <v>481</v>
      </c>
      <c r="C13" s="26" t="s">
        <v>6</v>
      </c>
      <c r="D13" s="30"/>
      <c r="E13" s="49">
        <v>515426</v>
      </c>
      <c r="F13" s="50" t="s">
        <v>587</v>
      </c>
      <c r="G13" s="49">
        <v>85564</v>
      </c>
      <c r="H13" s="42" t="s">
        <v>586</v>
      </c>
      <c r="I13" s="28"/>
      <c r="J13" s="46">
        <v>5529.7</v>
      </c>
      <c r="K13" s="47">
        <v>0.27433676329638135</v>
      </c>
      <c r="L13" s="47">
        <v>0.72566323670361865</v>
      </c>
      <c r="M13" s="46">
        <v>395</v>
      </c>
      <c r="N13" s="48">
        <v>10.728407181632281</v>
      </c>
      <c r="O13" s="48">
        <v>7.6635637317481073</v>
      </c>
      <c r="P13" s="47">
        <v>6.4626478425506048E-2</v>
      </c>
    </row>
    <row r="14" spans="2:16" x14ac:dyDescent="0.3">
      <c r="B14" s="1" t="s">
        <v>482</v>
      </c>
      <c r="C14" s="26" t="s">
        <v>7</v>
      </c>
      <c r="D14" s="30"/>
      <c r="E14" s="49">
        <v>398994</v>
      </c>
      <c r="F14" s="50" t="s">
        <v>587</v>
      </c>
      <c r="G14" s="49">
        <v>103640</v>
      </c>
      <c r="H14" s="42" t="s">
        <v>584</v>
      </c>
      <c r="I14" s="28"/>
      <c r="J14" s="46">
        <v>10409</v>
      </c>
      <c r="K14" s="47">
        <v>0.75607647228360075</v>
      </c>
      <c r="L14" s="47">
        <v>0.24392352771639927</v>
      </c>
      <c r="M14" s="46">
        <v>116</v>
      </c>
      <c r="N14" s="48">
        <v>26.088111600675703</v>
      </c>
      <c r="O14" s="48">
        <v>2.9073118894018459</v>
      </c>
      <c r="P14" s="47">
        <v>0.10043419529139329</v>
      </c>
    </row>
    <row r="15" spans="2:16" x14ac:dyDescent="0.3">
      <c r="B15" s="1" t="s">
        <v>483</v>
      </c>
      <c r="C15" s="26" t="s">
        <v>8</v>
      </c>
      <c r="D15" s="30"/>
      <c r="E15" s="49">
        <v>1003496</v>
      </c>
      <c r="F15" s="50" t="s">
        <v>581</v>
      </c>
      <c r="G15" s="49">
        <v>172115</v>
      </c>
      <c r="H15" s="42" t="s">
        <v>586</v>
      </c>
      <c r="I15" s="28"/>
      <c r="J15" s="46">
        <v>19069.37</v>
      </c>
      <c r="K15" s="47">
        <v>0.78415857471956341</v>
      </c>
      <c r="L15" s="47">
        <v>0.21584142528043665</v>
      </c>
      <c r="M15" s="46">
        <v>336</v>
      </c>
      <c r="N15" s="48">
        <v>19.002935736664622</v>
      </c>
      <c r="O15" s="48">
        <v>3.3482943629072763</v>
      </c>
      <c r="P15" s="47">
        <v>0.11079435261307846</v>
      </c>
    </row>
    <row r="16" spans="2:16" x14ac:dyDescent="0.3">
      <c r="B16" s="1" t="s">
        <v>484</v>
      </c>
      <c r="C16" s="26" t="s">
        <v>9</v>
      </c>
      <c r="D16" s="30"/>
      <c r="E16" s="49">
        <v>410726</v>
      </c>
      <c r="F16" s="50" t="s">
        <v>581</v>
      </c>
      <c r="G16" s="49">
        <v>95768</v>
      </c>
      <c r="H16" s="42" t="s">
        <v>586</v>
      </c>
      <c r="I16" s="28"/>
      <c r="J16" s="46">
        <v>5364</v>
      </c>
      <c r="K16" s="47">
        <v>0.76808351976137212</v>
      </c>
      <c r="L16" s="47">
        <v>0.2319164802386279</v>
      </c>
      <c r="M16" s="46">
        <v>78</v>
      </c>
      <c r="N16" s="48">
        <v>13.059801424794145</v>
      </c>
      <c r="O16" s="48">
        <v>1.8990762698246519</v>
      </c>
      <c r="P16" s="47">
        <v>5.601035836605129E-2</v>
      </c>
    </row>
    <row r="17" spans="2:16" x14ac:dyDescent="0.3">
      <c r="B17" s="1" t="s">
        <v>485</v>
      </c>
      <c r="C17" s="26" t="s">
        <v>10</v>
      </c>
      <c r="D17" s="30"/>
      <c r="E17" s="49">
        <v>576870</v>
      </c>
      <c r="F17" s="50" t="s">
        <v>588</v>
      </c>
      <c r="G17" s="49">
        <v>51319</v>
      </c>
      <c r="H17" s="42" t="s">
        <v>583</v>
      </c>
      <c r="I17" s="28"/>
      <c r="J17" s="46">
        <v>5102.3999999999996</v>
      </c>
      <c r="K17" s="47">
        <v>0.57147616807776735</v>
      </c>
      <c r="L17" s="47">
        <v>0.4285238319222327</v>
      </c>
      <c r="M17" s="46">
        <v>322</v>
      </c>
      <c r="N17" s="48">
        <v>8.8449737375838584</v>
      </c>
      <c r="O17" s="48">
        <v>5.5818468632447518</v>
      </c>
      <c r="P17" s="47">
        <v>9.9425164169216068E-2</v>
      </c>
    </row>
    <row r="18" spans="2:16" x14ac:dyDescent="0.3">
      <c r="B18" s="1" t="s">
        <v>486</v>
      </c>
      <c r="C18" s="26" t="s">
        <v>11</v>
      </c>
      <c r="D18" s="30"/>
      <c r="E18" s="49">
        <v>227473</v>
      </c>
      <c r="F18" s="50" t="s">
        <v>588</v>
      </c>
      <c r="G18" s="49">
        <v>54640</v>
      </c>
      <c r="H18" s="42" t="s">
        <v>586</v>
      </c>
      <c r="I18" s="28"/>
      <c r="J18" s="46">
        <v>1455.1</v>
      </c>
      <c r="K18" s="47">
        <v>9.4591437014638166E-2</v>
      </c>
      <c r="L18" s="47">
        <v>0.90540856298536188</v>
      </c>
      <c r="M18" s="46">
        <v>92</v>
      </c>
      <c r="N18" s="48">
        <v>6.396803137075608</v>
      </c>
      <c r="O18" s="48">
        <v>4.044436042958945</v>
      </c>
      <c r="P18" s="47">
        <v>2.6630673499267933E-2</v>
      </c>
    </row>
    <row r="19" spans="2:16" x14ac:dyDescent="0.3">
      <c r="B19" s="1" t="s">
        <v>487</v>
      </c>
      <c r="C19" s="26" t="s">
        <v>12</v>
      </c>
      <c r="D19" s="30"/>
      <c r="E19" s="49">
        <v>240861</v>
      </c>
      <c r="F19" s="50" t="s">
        <v>587</v>
      </c>
      <c r="G19" s="49">
        <v>52046</v>
      </c>
      <c r="H19" s="42" t="s">
        <v>586</v>
      </c>
      <c r="I19" s="28"/>
      <c r="J19" s="46">
        <v>4227</v>
      </c>
      <c r="K19" s="47">
        <v>0.57392950082801042</v>
      </c>
      <c r="L19" s="47">
        <v>0.42607049917198958</v>
      </c>
      <c r="M19" s="46">
        <v>147</v>
      </c>
      <c r="N19" s="48">
        <v>17.54954102158506</v>
      </c>
      <c r="O19" s="48">
        <v>6.1031051104163812</v>
      </c>
      <c r="P19" s="47">
        <v>8.1216616070399261E-2</v>
      </c>
    </row>
    <row r="20" spans="2:16" x14ac:dyDescent="0.3">
      <c r="B20" s="1" t="s">
        <v>488</v>
      </c>
      <c r="C20" s="26" t="s">
        <v>13</v>
      </c>
      <c r="D20" s="30"/>
      <c r="E20" s="49">
        <v>685476</v>
      </c>
      <c r="F20" s="50" t="s">
        <v>582</v>
      </c>
      <c r="G20" s="49">
        <v>29222</v>
      </c>
      <c r="H20" s="42" t="s">
        <v>583</v>
      </c>
      <c r="I20" s="28"/>
      <c r="J20" s="46">
        <v>5160.24</v>
      </c>
      <c r="K20" s="47">
        <v>0.35532068275894146</v>
      </c>
      <c r="L20" s="47">
        <v>0.64467931724105854</v>
      </c>
      <c r="M20" s="46">
        <v>394</v>
      </c>
      <c r="N20" s="48">
        <v>7.5279659681739401</v>
      </c>
      <c r="O20" s="48">
        <v>5.7478307045031478</v>
      </c>
      <c r="P20" s="47">
        <v>0.17658750256655945</v>
      </c>
    </row>
    <row r="21" spans="2:16" x14ac:dyDescent="0.3">
      <c r="B21" s="1" t="s">
        <v>489</v>
      </c>
      <c r="C21" s="26" t="s">
        <v>14</v>
      </c>
      <c r="D21" s="30"/>
      <c r="E21" s="49">
        <v>279145</v>
      </c>
      <c r="F21" s="50" t="s">
        <v>588</v>
      </c>
      <c r="G21" s="49">
        <v>25304</v>
      </c>
      <c r="H21" s="42" t="s">
        <v>583</v>
      </c>
      <c r="I21" s="28"/>
      <c r="J21" s="46">
        <v>2383</v>
      </c>
      <c r="K21" s="47">
        <v>0.21233738984473352</v>
      </c>
      <c r="L21" s="47">
        <v>0.78766261015526651</v>
      </c>
      <c r="M21" s="46">
        <v>216</v>
      </c>
      <c r="N21" s="48">
        <v>8.5367819591968335</v>
      </c>
      <c r="O21" s="48">
        <v>7.7379139873542426</v>
      </c>
      <c r="P21" s="47">
        <v>9.4174834018337025E-2</v>
      </c>
    </row>
    <row r="22" spans="2:16" x14ac:dyDescent="0.3">
      <c r="B22" s="1" t="s">
        <v>490</v>
      </c>
      <c r="C22" s="26" t="s">
        <v>15</v>
      </c>
      <c r="D22" s="30"/>
      <c r="E22" s="49">
        <v>284103</v>
      </c>
      <c r="F22" s="50" t="s">
        <v>581</v>
      </c>
      <c r="G22" s="49">
        <v>41502</v>
      </c>
      <c r="H22" s="42" t="s">
        <v>586</v>
      </c>
      <c r="I22" s="28"/>
      <c r="J22" s="46">
        <v>1518.29</v>
      </c>
      <c r="K22" s="47">
        <v>0.13279413023862371</v>
      </c>
      <c r="L22" s="47">
        <v>0.86720586976137637</v>
      </c>
      <c r="M22" s="46">
        <v>69</v>
      </c>
      <c r="N22" s="48">
        <v>5.3441533528333034</v>
      </c>
      <c r="O22" s="48">
        <v>2.4286966346712284</v>
      </c>
      <c r="P22" s="47">
        <v>3.658353814274011E-2</v>
      </c>
    </row>
    <row r="23" spans="2:16" x14ac:dyDescent="0.3">
      <c r="B23" s="1" t="s">
        <v>491</v>
      </c>
      <c r="C23" s="26" t="s">
        <v>16</v>
      </c>
      <c r="D23" s="30"/>
      <c r="E23" s="49">
        <v>1164981</v>
      </c>
      <c r="F23" s="50" t="s">
        <v>581</v>
      </c>
      <c r="G23" s="49">
        <v>331778</v>
      </c>
      <c r="H23" s="42" t="s">
        <v>584</v>
      </c>
      <c r="I23" s="28"/>
      <c r="J23" s="46">
        <v>22655.77</v>
      </c>
      <c r="K23" s="47">
        <v>0.45175820552556811</v>
      </c>
      <c r="L23" s="47">
        <v>0.548241794474432</v>
      </c>
      <c r="M23" s="46">
        <v>287</v>
      </c>
      <c r="N23" s="48">
        <v>19.447330042292535</v>
      </c>
      <c r="O23" s="48">
        <v>2.463559491528188</v>
      </c>
      <c r="P23" s="47">
        <v>6.8285932159456025E-2</v>
      </c>
    </row>
    <row r="24" spans="2:16" x14ac:dyDescent="0.3">
      <c r="B24" s="1" t="s">
        <v>492</v>
      </c>
      <c r="C24" s="26" t="s">
        <v>17</v>
      </c>
      <c r="D24" s="30"/>
      <c r="E24" s="49">
        <v>255227</v>
      </c>
      <c r="F24" s="50" t="s">
        <v>587</v>
      </c>
      <c r="G24" s="49">
        <v>216010</v>
      </c>
      <c r="H24" s="42" t="s">
        <v>584</v>
      </c>
      <c r="I24" s="28"/>
      <c r="J24" s="46">
        <v>58693.14</v>
      </c>
      <c r="K24" s="47">
        <v>0.98306139354616229</v>
      </c>
      <c r="L24" s="47">
        <v>1.6938606453837705E-2</v>
      </c>
      <c r="M24" s="46">
        <v>87</v>
      </c>
      <c r="N24" s="48">
        <v>229.96446300744046</v>
      </c>
      <c r="O24" s="48">
        <v>3.4087302675657356</v>
      </c>
      <c r="P24" s="47">
        <v>0.27171492060552754</v>
      </c>
    </row>
    <row r="25" spans="2:16" x14ac:dyDescent="0.3">
      <c r="B25" s="1" t="s">
        <v>493</v>
      </c>
      <c r="C25" s="26" t="s">
        <v>18</v>
      </c>
      <c r="D25" s="30"/>
      <c r="E25" s="49">
        <v>2750534</v>
      </c>
      <c r="F25" s="50" t="s">
        <v>588</v>
      </c>
      <c r="G25" s="49">
        <v>136157</v>
      </c>
      <c r="H25" s="42" t="s">
        <v>583</v>
      </c>
      <c r="I25" s="28"/>
      <c r="J25" s="46">
        <v>13866</v>
      </c>
      <c r="K25" s="47">
        <v>0.37170056252704459</v>
      </c>
      <c r="L25" s="47">
        <v>0.62829943747295547</v>
      </c>
      <c r="M25" s="46">
        <v>646</v>
      </c>
      <c r="N25" s="48">
        <v>5.041202908235273</v>
      </c>
      <c r="O25" s="48">
        <v>2.3486348469060916</v>
      </c>
      <c r="P25" s="47">
        <v>0.10183831899939041</v>
      </c>
    </row>
    <row r="26" spans="2:16" x14ac:dyDescent="0.3">
      <c r="B26" s="1" t="s">
        <v>494</v>
      </c>
      <c r="C26" s="26" t="s">
        <v>19</v>
      </c>
      <c r="D26" s="30"/>
      <c r="E26" s="49">
        <v>278609</v>
      </c>
      <c r="F26" s="50" t="s">
        <v>581</v>
      </c>
      <c r="G26" s="49">
        <v>31767</v>
      </c>
      <c r="H26" s="42" t="s">
        <v>585</v>
      </c>
      <c r="I26" s="28"/>
      <c r="J26" s="46">
        <v>2482</v>
      </c>
      <c r="K26" s="47">
        <v>0.77800161160354553</v>
      </c>
      <c r="L26" s="47">
        <v>0.22199838839645447</v>
      </c>
      <c r="M26" s="46">
        <v>68</v>
      </c>
      <c r="N26" s="48">
        <v>8.9085420786837464</v>
      </c>
      <c r="O26" s="48">
        <v>2.4406964599133554</v>
      </c>
      <c r="P26" s="47">
        <v>7.8131394214121574E-2</v>
      </c>
    </row>
    <row r="27" spans="2:16" x14ac:dyDescent="0.3">
      <c r="B27" s="1" t="s">
        <v>495</v>
      </c>
      <c r="C27" s="26" t="s">
        <v>20</v>
      </c>
      <c r="D27" s="30"/>
      <c r="E27" s="49">
        <v>311917</v>
      </c>
      <c r="F27" s="50" t="s">
        <v>588</v>
      </c>
      <c r="G27" s="49">
        <v>48681</v>
      </c>
      <c r="H27" s="42" t="s">
        <v>586</v>
      </c>
      <c r="I27" s="28"/>
      <c r="J27" s="46">
        <v>8057.1</v>
      </c>
      <c r="K27" s="47">
        <v>0.30780305569001254</v>
      </c>
      <c r="L27" s="47">
        <v>0.69219694430998746</v>
      </c>
      <c r="M27" s="46">
        <v>284</v>
      </c>
      <c r="N27" s="48">
        <v>25.830910145968318</v>
      </c>
      <c r="O27" s="48">
        <v>9.1049862623710798</v>
      </c>
      <c r="P27" s="47">
        <v>0.16550810377765454</v>
      </c>
    </row>
    <row r="28" spans="2:16" x14ac:dyDescent="0.3">
      <c r="B28" s="1" t="s">
        <v>496</v>
      </c>
      <c r="C28" s="26" t="s">
        <v>21</v>
      </c>
      <c r="D28" s="30"/>
      <c r="E28" s="49">
        <v>371562</v>
      </c>
      <c r="F28" s="50" t="s">
        <v>588</v>
      </c>
      <c r="G28" s="49">
        <v>46894</v>
      </c>
      <c r="H28" s="42" t="s">
        <v>585</v>
      </c>
      <c r="I28" s="28"/>
      <c r="J28" s="46">
        <v>3311</v>
      </c>
      <c r="K28" s="47">
        <v>0.45816973723950466</v>
      </c>
      <c r="L28" s="47">
        <v>0.54183026276049528</v>
      </c>
      <c r="M28" s="46">
        <v>176</v>
      </c>
      <c r="N28" s="48">
        <v>8.9110296531938147</v>
      </c>
      <c r="O28" s="48">
        <v>4.7367599485415628</v>
      </c>
      <c r="P28" s="47">
        <v>7.0606047682006221E-2</v>
      </c>
    </row>
    <row r="29" spans="2:16" x14ac:dyDescent="0.3">
      <c r="B29" s="1" t="s">
        <v>497</v>
      </c>
      <c r="C29" s="26" t="s">
        <v>22</v>
      </c>
      <c r="D29" s="30"/>
      <c r="E29" s="49">
        <v>495511</v>
      </c>
      <c r="F29" s="50" t="s">
        <v>587</v>
      </c>
      <c r="G29" s="49">
        <v>121849</v>
      </c>
      <c r="H29" s="42" t="s">
        <v>586</v>
      </c>
      <c r="I29" s="28"/>
      <c r="J29" s="46">
        <v>14785</v>
      </c>
      <c r="K29" s="47">
        <v>0.83381805884342242</v>
      </c>
      <c r="L29" s="47">
        <v>0.16618194115657761</v>
      </c>
      <c r="M29" s="46">
        <v>247</v>
      </c>
      <c r="N29" s="48">
        <v>29.837884527285972</v>
      </c>
      <c r="O29" s="48">
        <v>4.9847531134525767</v>
      </c>
      <c r="P29" s="47">
        <v>0.12133870610345592</v>
      </c>
    </row>
    <row r="30" spans="2:16" x14ac:dyDescent="0.3">
      <c r="B30" s="1" t="s">
        <v>498</v>
      </c>
      <c r="C30" s="26" t="s">
        <v>23</v>
      </c>
      <c r="D30" s="30"/>
      <c r="E30" s="49">
        <v>927811</v>
      </c>
      <c r="F30" s="50" t="s">
        <v>587</v>
      </c>
      <c r="G30" s="49">
        <v>137266</v>
      </c>
      <c r="H30" s="42" t="s">
        <v>586</v>
      </c>
      <c r="I30" s="28"/>
      <c r="J30" s="46">
        <v>14513.11</v>
      </c>
      <c r="K30" s="47">
        <v>0.41005063697581018</v>
      </c>
      <c r="L30" s="47">
        <v>0.58994936302418988</v>
      </c>
      <c r="M30" s="46">
        <v>402</v>
      </c>
      <c r="N30" s="48">
        <v>15.642312927956235</v>
      </c>
      <c r="O30" s="48">
        <v>4.3327789819262765</v>
      </c>
      <c r="P30" s="47">
        <v>0.10572982384567191</v>
      </c>
    </row>
    <row r="31" spans="2:16" x14ac:dyDescent="0.3">
      <c r="B31" s="1" t="s">
        <v>499</v>
      </c>
      <c r="C31" s="26" t="s">
        <v>24</v>
      </c>
      <c r="D31" s="30"/>
      <c r="E31" s="49">
        <v>320242</v>
      </c>
      <c r="F31" s="50" t="s">
        <v>582</v>
      </c>
      <c r="G31" s="49">
        <v>102323</v>
      </c>
      <c r="H31" s="42" t="s">
        <v>584</v>
      </c>
      <c r="I31" s="28"/>
      <c r="J31" s="46">
        <v>7077</v>
      </c>
      <c r="K31" s="47">
        <v>0.69845979935000702</v>
      </c>
      <c r="L31" s="47">
        <v>0.30154020064999293</v>
      </c>
      <c r="M31" s="46">
        <v>200</v>
      </c>
      <c r="N31" s="48">
        <v>22.098912697272684</v>
      </c>
      <c r="O31" s="48">
        <v>6.2452770092617458</v>
      </c>
      <c r="P31" s="47">
        <v>6.9163335711423635E-2</v>
      </c>
    </row>
    <row r="32" spans="2:16" x14ac:dyDescent="0.3">
      <c r="B32" s="1" t="s">
        <v>500</v>
      </c>
      <c r="C32" s="26" t="s">
        <v>25</v>
      </c>
      <c r="D32" s="30"/>
      <c r="E32" s="49">
        <v>1320535</v>
      </c>
      <c r="F32" s="50" t="s">
        <v>582</v>
      </c>
      <c r="G32" s="49">
        <v>215178</v>
      </c>
      <c r="H32" s="42" t="s">
        <v>586</v>
      </c>
      <c r="I32" s="28"/>
      <c r="J32" s="46">
        <v>20835</v>
      </c>
      <c r="K32" s="47">
        <v>0.51024718022558191</v>
      </c>
      <c r="L32" s="47">
        <v>0.48975281977441804</v>
      </c>
      <c r="M32" s="46">
        <v>410</v>
      </c>
      <c r="N32" s="48">
        <v>15.777696161025645</v>
      </c>
      <c r="O32" s="48">
        <v>3.1048022203122221</v>
      </c>
      <c r="P32" s="47">
        <v>9.6826813150043226E-2</v>
      </c>
    </row>
    <row r="33" spans="2:16" x14ac:dyDescent="0.3">
      <c r="B33" s="1" t="s">
        <v>501</v>
      </c>
      <c r="C33" s="26" t="s">
        <v>26</v>
      </c>
      <c r="D33" s="30"/>
      <c r="E33" s="49">
        <v>744729</v>
      </c>
      <c r="F33" s="50" t="s">
        <v>587</v>
      </c>
      <c r="G33" s="49">
        <v>74662</v>
      </c>
      <c r="H33" s="42" t="s">
        <v>583</v>
      </c>
      <c r="I33" s="28"/>
      <c r="J33" s="46">
        <v>7028</v>
      </c>
      <c r="K33" s="47">
        <v>0.38133181559476381</v>
      </c>
      <c r="L33" s="47">
        <v>0.61866818440523619</v>
      </c>
      <c r="M33" s="46">
        <v>318</v>
      </c>
      <c r="N33" s="48">
        <v>9.4369898312003428</v>
      </c>
      <c r="O33" s="48">
        <v>4.2700096276632173</v>
      </c>
      <c r="P33" s="47">
        <v>9.4130883180198757E-2</v>
      </c>
    </row>
    <row r="34" spans="2:16" x14ac:dyDescent="0.3">
      <c r="B34" s="1" t="s">
        <v>503</v>
      </c>
      <c r="C34" s="26" t="s">
        <v>28</v>
      </c>
      <c r="D34" s="30"/>
      <c r="E34" s="49">
        <v>637423</v>
      </c>
      <c r="F34" s="50" t="s">
        <v>588</v>
      </c>
      <c r="G34" s="49">
        <v>87833</v>
      </c>
      <c r="H34" s="42" t="s">
        <v>585</v>
      </c>
      <c r="I34" s="28"/>
      <c r="J34" s="46">
        <v>5134</v>
      </c>
      <c r="K34" s="47">
        <v>0.22088040514218932</v>
      </c>
      <c r="L34" s="47">
        <v>0.77911959485781068</v>
      </c>
      <c r="M34" s="46">
        <v>304</v>
      </c>
      <c r="N34" s="48">
        <v>8.0543061671762697</v>
      </c>
      <c r="O34" s="48">
        <v>4.7692034959516683</v>
      </c>
      <c r="P34" s="47">
        <v>5.8451834731820612E-2</v>
      </c>
    </row>
    <row r="35" spans="2:16" x14ac:dyDescent="0.3">
      <c r="B35" s="1" t="s">
        <v>504</v>
      </c>
      <c r="C35" s="26" t="s">
        <v>29</v>
      </c>
      <c r="D35" s="30"/>
      <c r="E35" s="49">
        <v>296031</v>
      </c>
      <c r="F35" s="50" t="s">
        <v>581</v>
      </c>
      <c r="G35" s="49">
        <v>73779</v>
      </c>
      <c r="H35" s="42" t="s">
        <v>586</v>
      </c>
      <c r="I35" s="28"/>
      <c r="J35" s="46">
        <v>2755</v>
      </c>
      <c r="K35" s="47">
        <v>0.9023593466424682</v>
      </c>
      <c r="L35" s="47">
        <v>9.7640653357531762E-2</v>
      </c>
      <c r="M35" s="46">
        <v>70</v>
      </c>
      <c r="N35" s="48">
        <v>9.306457769625478</v>
      </c>
      <c r="O35" s="48">
        <v>2.3646172191425898</v>
      </c>
      <c r="P35" s="47">
        <v>3.7341248864853141E-2</v>
      </c>
    </row>
    <row r="36" spans="2:16" x14ac:dyDescent="0.3">
      <c r="B36" s="1" t="s">
        <v>505</v>
      </c>
      <c r="C36" s="26" t="s">
        <v>30</v>
      </c>
      <c r="D36" s="30"/>
      <c r="E36" s="49">
        <v>687301</v>
      </c>
      <c r="F36" s="50" t="s">
        <v>587</v>
      </c>
      <c r="G36" s="49">
        <v>162503</v>
      </c>
      <c r="H36" s="42" t="s">
        <v>586</v>
      </c>
      <c r="I36" s="28"/>
      <c r="J36" s="46">
        <v>30011.89</v>
      </c>
      <c r="K36" s="47">
        <v>0.90617385309622289</v>
      </c>
      <c r="L36" s="47">
        <v>9.3826146903777136E-2</v>
      </c>
      <c r="M36" s="46">
        <v>325</v>
      </c>
      <c r="N36" s="48">
        <v>43.666297590138818</v>
      </c>
      <c r="O36" s="48">
        <v>4.7286414540354222</v>
      </c>
      <c r="P36" s="47">
        <v>0.18468514427425956</v>
      </c>
    </row>
    <row r="37" spans="2:16" x14ac:dyDescent="0.3">
      <c r="B37" s="1" t="s">
        <v>506</v>
      </c>
      <c r="C37" s="26" t="s">
        <v>31</v>
      </c>
      <c r="D37" s="30"/>
      <c r="E37" s="49">
        <v>966549</v>
      </c>
      <c r="F37" s="50" t="s">
        <v>581</v>
      </c>
      <c r="G37" s="49">
        <v>219834</v>
      </c>
      <c r="H37" s="42" t="s">
        <v>586</v>
      </c>
      <c r="I37" s="28"/>
      <c r="J37" s="46">
        <v>13156.34</v>
      </c>
      <c r="K37" s="47">
        <v>0.37358186243286501</v>
      </c>
      <c r="L37" s="47">
        <v>0.62641813756713494</v>
      </c>
      <c r="M37" s="46">
        <v>297</v>
      </c>
      <c r="N37" s="48">
        <v>13.611663764589277</v>
      </c>
      <c r="O37" s="48">
        <v>3.0727878255525587</v>
      </c>
      <c r="P37" s="47">
        <v>5.984670251189534E-2</v>
      </c>
    </row>
    <row r="38" spans="2:16" x14ac:dyDescent="0.3">
      <c r="B38" s="1" t="s">
        <v>507</v>
      </c>
      <c r="C38" s="26" t="s">
        <v>32</v>
      </c>
      <c r="D38" s="30"/>
      <c r="E38" s="49">
        <v>235898</v>
      </c>
      <c r="F38" s="50" t="s">
        <v>582</v>
      </c>
      <c r="G38" s="49">
        <v>49927</v>
      </c>
      <c r="H38" s="42" t="s">
        <v>586</v>
      </c>
      <c r="I38" s="28"/>
      <c r="J38" s="46">
        <v>21957.41</v>
      </c>
      <c r="K38" s="47">
        <v>0.91046894875124162</v>
      </c>
      <c r="L38" s="47">
        <v>8.9531051248758389E-2</v>
      </c>
      <c r="M38" s="46">
        <v>75</v>
      </c>
      <c r="N38" s="48">
        <v>93.080102417146392</v>
      </c>
      <c r="O38" s="48">
        <v>3.1793402233168573</v>
      </c>
      <c r="P38" s="47">
        <v>0.43979029382899032</v>
      </c>
    </row>
    <row r="39" spans="2:16" x14ac:dyDescent="0.3">
      <c r="B39" s="1" t="s">
        <v>508</v>
      </c>
      <c r="C39" s="26" t="s">
        <v>33</v>
      </c>
      <c r="D39" s="30"/>
      <c r="E39" s="49">
        <v>547499</v>
      </c>
      <c r="F39" s="50" t="s">
        <v>587</v>
      </c>
      <c r="G39" s="49">
        <v>72537</v>
      </c>
      <c r="H39" s="42" t="s">
        <v>585</v>
      </c>
      <c r="I39" s="28"/>
      <c r="J39" s="46">
        <v>3429</v>
      </c>
      <c r="K39" s="47">
        <v>0.17964421114027412</v>
      </c>
      <c r="L39" s="47">
        <v>0.82035578885972582</v>
      </c>
      <c r="M39" s="46">
        <v>26</v>
      </c>
      <c r="N39" s="48">
        <v>6.2630251379454576</v>
      </c>
      <c r="O39" s="48">
        <v>0.47488671212184863</v>
      </c>
      <c r="P39" s="47">
        <v>4.727242648579346E-2</v>
      </c>
    </row>
    <row r="40" spans="2:16" x14ac:dyDescent="0.3">
      <c r="B40" s="1" t="s">
        <v>509</v>
      </c>
      <c r="C40" s="26" t="s">
        <v>34</v>
      </c>
      <c r="D40" s="30"/>
      <c r="E40" s="49">
        <v>251478</v>
      </c>
      <c r="F40" s="50" t="s">
        <v>582</v>
      </c>
      <c r="G40" s="49">
        <v>36377</v>
      </c>
      <c r="H40" s="42" t="s">
        <v>586</v>
      </c>
      <c r="I40" s="28"/>
      <c r="J40" s="46">
        <v>2951</v>
      </c>
      <c r="K40" s="47">
        <v>0.76448661470687906</v>
      </c>
      <c r="L40" s="47">
        <v>0.23551338529312096</v>
      </c>
      <c r="M40" s="46">
        <v>63</v>
      </c>
      <c r="N40" s="48">
        <v>11.734624897605357</v>
      </c>
      <c r="O40" s="48">
        <v>2.50518932073581</v>
      </c>
      <c r="P40" s="47">
        <v>8.1122687412375952E-2</v>
      </c>
    </row>
    <row r="41" spans="2:16" x14ac:dyDescent="0.3">
      <c r="B41" s="1" t="s">
        <v>573</v>
      </c>
      <c r="C41" s="26" t="s">
        <v>35</v>
      </c>
      <c r="D41" s="30"/>
      <c r="E41" s="49">
        <v>278911</v>
      </c>
      <c r="F41" s="50" t="s">
        <v>581</v>
      </c>
      <c r="G41" s="49">
        <v>43915</v>
      </c>
      <c r="H41" s="42" t="s">
        <v>586</v>
      </c>
      <c r="I41" s="28"/>
      <c r="J41" s="46">
        <v>1284</v>
      </c>
      <c r="K41" s="47">
        <v>0.58956386292834895</v>
      </c>
      <c r="L41" s="47">
        <v>0.41043613707165111</v>
      </c>
      <c r="M41" s="46">
        <v>43</v>
      </c>
      <c r="N41" s="48">
        <v>4.6036190756191049</v>
      </c>
      <c r="O41" s="48">
        <v>1.5417104380967406</v>
      </c>
      <c r="P41" s="47">
        <v>2.9238301263805076E-2</v>
      </c>
    </row>
    <row r="42" spans="2:16" x14ac:dyDescent="0.3">
      <c r="B42" s="1" t="s">
        <v>510</v>
      </c>
      <c r="C42" s="26" t="s">
        <v>36</v>
      </c>
      <c r="D42" s="30"/>
      <c r="E42" s="49">
        <v>251644</v>
      </c>
      <c r="F42" s="50" t="s">
        <v>582</v>
      </c>
      <c r="G42" s="49">
        <v>42079</v>
      </c>
      <c r="H42" s="42" t="s">
        <v>586</v>
      </c>
      <c r="I42" s="28"/>
      <c r="J42" s="46">
        <v>2100</v>
      </c>
      <c r="K42" s="47">
        <v>0.56428571428571428</v>
      </c>
      <c r="L42" s="47">
        <v>0.43571428571428572</v>
      </c>
      <c r="M42" s="46">
        <v>72</v>
      </c>
      <c r="N42" s="48">
        <v>8.3451224746069848</v>
      </c>
      <c r="O42" s="48">
        <v>2.8611848484366806</v>
      </c>
      <c r="P42" s="47">
        <v>4.9906128947931269E-2</v>
      </c>
    </row>
    <row r="43" spans="2:16" x14ac:dyDescent="0.3">
      <c r="B43" s="1" t="s">
        <v>511</v>
      </c>
      <c r="C43" s="26" t="s">
        <v>37</v>
      </c>
      <c r="D43" s="30"/>
      <c r="E43" s="49">
        <v>303787</v>
      </c>
      <c r="F43" s="50" t="s">
        <v>587</v>
      </c>
      <c r="G43" s="49">
        <v>83927</v>
      </c>
      <c r="H43" s="42" t="s">
        <v>584</v>
      </c>
      <c r="I43" s="28"/>
      <c r="J43" s="46">
        <v>8794.9</v>
      </c>
      <c r="K43" s="47">
        <v>0.71042422312931353</v>
      </c>
      <c r="L43" s="47">
        <v>0.28957577687068642</v>
      </c>
      <c r="M43" s="46">
        <v>540</v>
      </c>
      <c r="N43" s="48">
        <v>28.950876765628546</v>
      </c>
      <c r="O43" s="48">
        <v>17.775612517981347</v>
      </c>
      <c r="P43" s="47">
        <v>0.10479225994018611</v>
      </c>
    </row>
    <row r="44" spans="2:16" x14ac:dyDescent="0.3">
      <c r="B44" s="1" t="s">
        <v>512</v>
      </c>
      <c r="C44" s="26" t="s">
        <v>38</v>
      </c>
      <c r="D44" s="30"/>
      <c r="E44" s="49">
        <v>331701</v>
      </c>
      <c r="F44" s="50" t="s">
        <v>581</v>
      </c>
      <c r="G44" s="49">
        <v>67195</v>
      </c>
      <c r="H44" s="42" t="s">
        <v>586</v>
      </c>
      <c r="I44" s="28"/>
      <c r="J44" s="46">
        <v>5504</v>
      </c>
      <c r="K44" s="47">
        <v>0.75690406976744184</v>
      </c>
      <c r="L44" s="47">
        <v>0.24309593023255813</v>
      </c>
      <c r="M44" s="46">
        <v>71</v>
      </c>
      <c r="N44" s="48">
        <v>16.593257180412479</v>
      </c>
      <c r="O44" s="48">
        <v>2.140481940060476</v>
      </c>
      <c r="P44" s="47">
        <v>8.1910856462534418E-2</v>
      </c>
    </row>
    <row r="45" spans="2:16" x14ac:dyDescent="0.3">
      <c r="B45" s="1" t="s">
        <v>513</v>
      </c>
      <c r="C45" s="26" t="s">
        <v>39</v>
      </c>
      <c r="D45" s="30"/>
      <c r="E45" s="49">
        <v>225489</v>
      </c>
      <c r="F45" s="50" t="s">
        <v>588</v>
      </c>
      <c r="G45" s="49">
        <v>13750</v>
      </c>
      <c r="H45" s="42" t="s">
        <v>583</v>
      </c>
      <c r="I45" s="28"/>
      <c r="J45" s="46">
        <v>238</v>
      </c>
      <c r="K45" s="47">
        <v>0</v>
      </c>
      <c r="L45" s="47">
        <v>1</v>
      </c>
      <c r="M45" s="46">
        <v>34</v>
      </c>
      <c r="N45" s="48">
        <v>1.0554838595230811</v>
      </c>
      <c r="O45" s="48">
        <v>1.5078340850329728</v>
      </c>
      <c r="P45" s="47">
        <v>1.7309090909090909E-2</v>
      </c>
    </row>
    <row r="46" spans="2:16" x14ac:dyDescent="0.3">
      <c r="B46" s="1" t="s">
        <v>514</v>
      </c>
      <c r="C46" s="26" t="s">
        <v>40</v>
      </c>
      <c r="D46" s="30"/>
      <c r="E46" s="49">
        <v>1020829</v>
      </c>
      <c r="F46" s="50" t="s">
        <v>582</v>
      </c>
      <c r="G46" s="49">
        <v>377784</v>
      </c>
      <c r="H46" s="42" t="s">
        <v>584</v>
      </c>
      <c r="I46" s="28"/>
      <c r="J46" s="46">
        <v>64795</v>
      </c>
      <c r="K46" s="47">
        <v>0.90783239447488229</v>
      </c>
      <c r="L46" s="47">
        <v>9.2167605525117685E-2</v>
      </c>
      <c r="M46" s="46">
        <v>450</v>
      </c>
      <c r="N46" s="48">
        <v>63.472922497303657</v>
      </c>
      <c r="O46" s="48">
        <v>4.4081819775888027</v>
      </c>
      <c r="P46" s="47">
        <v>0.17151335154479808</v>
      </c>
    </row>
    <row r="47" spans="2:16" x14ac:dyDescent="0.3">
      <c r="B47" s="1" t="s">
        <v>515</v>
      </c>
      <c r="C47" s="26" t="s">
        <v>41</v>
      </c>
      <c r="D47" s="30"/>
      <c r="E47" s="49">
        <v>2355890</v>
      </c>
      <c r="F47" s="50" t="s">
        <v>587</v>
      </c>
      <c r="G47" s="49">
        <v>351870</v>
      </c>
      <c r="H47" s="42" t="s">
        <v>586</v>
      </c>
      <c r="I47" s="28"/>
      <c r="J47" s="46">
        <v>43485.71</v>
      </c>
      <c r="K47" s="47">
        <v>0.69255210504784226</v>
      </c>
      <c r="L47" s="47">
        <v>0.30744789495215785</v>
      </c>
      <c r="M47" s="46">
        <v>666</v>
      </c>
      <c r="N47" s="48">
        <v>18.458293893178372</v>
      </c>
      <c r="O47" s="48">
        <v>2.8269571159943805</v>
      </c>
      <c r="P47" s="47">
        <v>0.12358459090004831</v>
      </c>
    </row>
    <row r="48" spans="2:16" x14ac:dyDescent="0.3">
      <c r="B48" s="1" t="s">
        <v>516</v>
      </c>
      <c r="C48" s="26" t="s">
        <v>42</v>
      </c>
      <c r="D48" s="30"/>
      <c r="E48" s="49">
        <v>319103</v>
      </c>
      <c r="F48" s="50" t="s">
        <v>581</v>
      </c>
      <c r="G48" s="49">
        <v>41991</v>
      </c>
      <c r="H48" s="42" t="s">
        <v>585</v>
      </c>
      <c r="I48" s="28"/>
      <c r="J48" s="46">
        <v>11008</v>
      </c>
      <c r="K48" s="47">
        <v>0.66951308139534882</v>
      </c>
      <c r="L48" s="47">
        <v>0.33048691860465118</v>
      </c>
      <c r="M48" s="46">
        <v>81</v>
      </c>
      <c r="N48" s="48">
        <v>34.496698558145802</v>
      </c>
      <c r="O48" s="48">
        <v>2.5383653553868188</v>
      </c>
      <c r="P48" s="47">
        <v>0.2621514133981091</v>
      </c>
    </row>
    <row r="49" spans="2:16" x14ac:dyDescent="0.3">
      <c r="B49" s="1" t="s">
        <v>517</v>
      </c>
      <c r="C49" s="26" t="s">
        <v>43</v>
      </c>
      <c r="D49" s="30"/>
      <c r="E49" s="49">
        <v>261915</v>
      </c>
      <c r="F49" s="50" t="s">
        <v>587</v>
      </c>
      <c r="G49" s="49">
        <v>36696</v>
      </c>
      <c r="H49" s="42" t="s">
        <v>585</v>
      </c>
      <c r="I49" s="28"/>
      <c r="J49" s="46">
        <v>1988</v>
      </c>
      <c r="K49" s="47">
        <v>0.22484909456740443</v>
      </c>
      <c r="L49" s="47">
        <v>0.77515090543259557</v>
      </c>
      <c r="M49" s="46">
        <v>103</v>
      </c>
      <c r="N49" s="48">
        <v>7.5902487448217935</v>
      </c>
      <c r="O49" s="48">
        <v>3.9325735448523376</v>
      </c>
      <c r="P49" s="47">
        <v>5.4174841944626115E-2</v>
      </c>
    </row>
    <row r="50" spans="2:16" x14ac:dyDescent="0.3">
      <c r="B50" s="1" t="s">
        <v>518</v>
      </c>
      <c r="C50" s="26" t="s">
        <v>44</v>
      </c>
      <c r="D50" s="30"/>
      <c r="E50" s="49">
        <v>978003</v>
      </c>
      <c r="F50" s="50" t="s">
        <v>587</v>
      </c>
      <c r="G50" s="49">
        <v>464885</v>
      </c>
      <c r="H50" s="42" t="s">
        <v>584</v>
      </c>
      <c r="I50" s="28"/>
      <c r="J50" s="46">
        <v>84324</v>
      </c>
      <c r="K50" s="47">
        <v>0.89884255965087045</v>
      </c>
      <c r="L50" s="47">
        <v>0.10115744034912955</v>
      </c>
      <c r="M50" s="46">
        <v>424</v>
      </c>
      <c r="N50" s="48">
        <v>86.220594415354554</v>
      </c>
      <c r="O50" s="48">
        <v>4.3353650244426651</v>
      </c>
      <c r="P50" s="47">
        <v>0.18138679458360671</v>
      </c>
    </row>
    <row r="51" spans="2:16" x14ac:dyDescent="0.3">
      <c r="B51" s="1" t="s">
        <v>519</v>
      </c>
      <c r="C51" s="26" t="s">
        <v>45</v>
      </c>
      <c r="D51" s="30"/>
      <c r="E51" s="49">
        <v>304261</v>
      </c>
      <c r="F51" s="50" t="s">
        <v>587</v>
      </c>
      <c r="G51" s="49">
        <v>9231</v>
      </c>
      <c r="H51" s="42" t="s">
        <v>583</v>
      </c>
      <c r="I51" s="28"/>
      <c r="J51" s="46">
        <v>1090.5</v>
      </c>
      <c r="K51" s="47">
        <v>0.41632278771205866</v>
      </c>
      <c r="L51" s="47">
        <v>0.58367721228794134</v>
      </c>
      <c r="M51" s="46">
        <v>76</v>
      </c>
      <c r="N51" s="48">
        <v>3.5840939193652819</v>
      </c>
      <c r="O51" s="48">
        <v>2.4978554596218383</v>
      </c>
      <c r="P51" s="47">
        <v>0.11813454663633409</v>
      </c>
    </row>
    <row r="52" spans="2:16" x14ac:dyDescent="0.3">
      <c r="B52" s="1" t="s">
        <v>520</v>
      </c>
      <c r="C52" s="26" t="s">
        <v>46</v>
      </c>
      <c r="D52" s="30"/>
      <c r="E52" s="49">
        <v>517971</v>
      </c>
      <c r="F52" s="50" t="s">
        <v>582</v>
      </c>
      <c r="G52" s="49">
        <v>191333</v>
      </c>
      <c r="H52" s="42" t="s">
        <v>584</v>
      </c>
      <c r="I52" s="28"/>
      <c r="J52" s="46">
        <v>18816</v>
      </c>
      <c r="K52" s="47">
        <v>0.54581207482993199</v>
      </c>
      <c r="L52" s="47">
        <v>0.45418792517006801</v>
      </c>
      <c r="M52" s="46">
        <v>230</v>
      </c>
      <c r="N52" s="48">
        <v>36.326358039349692</v>
      </c>
      <c r="O52" s="48">
        <v>4.4404030341466996</v>
      </c>
      <c r="P52" s="47">
        <v>9.8341634741523937E-2</v>
      </c>
    </row>
    <row r="53" spans="2:16" x14ac:dyDescent="0.3">
      <c r="B53" s="1" t="s">
        <v>521</v>
      </c>
      <c r="C53" s="26" t="s">
        <v>47</v>
      </c>
      <c r="D53" s="30"/>
      <c r="E53" s="49">
        <v>258654</v>
      </c>
      <c r="F53" s="50" t="s">
        <v>587</v>
      </c>
      <c r="G53" s="49">
        <v>66883</v>
      </c>
      <c r="H53" s="42" t="s">
        <v>584</v>
      </c>
      <c r="I53" s="28"/>
      <c r="J53" s="46">
        <v>2432</v>
      </c>
      <c r="K53" s="47">
        <v>0.44243421052631576</v>
      </c>
      <c r="L53" s="47">
        <v>0.55756578947368418</v>
      </c>
      <c r="M53" s="46">
        <v>91</v>
      </c>
      <c r="N53" s="48">
        <v>9.4025222884625794</v>
      </c>
      <c r="O53" s="48">
        <v>3.5182135207651917</v>
      </c>
      <c r="P53" s="47">
        <v>3.6362005292824781E-2</v>
      </c>
    </row>
    <row r="54" spans="2:16" s="123" customFormat="1" x14ac:dyDescent="0.3">
      <c r="B54" s="1" t="s">
        <v>522</v>
      </c>
      <c r="C54" s="26" t="s">
        <v>957</v>
      </c>
      <c r="D54" s="30"/>
      <c r="E54" s="49">
        <v>649600</v>
      </c>
      <c r="F54" s="50" t="s">
        <v>587</v>
      </c>
      <c r="G54" s="49">
        <v>90785</v>
      </c>
      <c r="H54" s="42" t="s">
        <v>585</v>
      </c>
      <c r="I54" s="28"/>
      <c r="J54" s="46">
        <v>16010</v>
      </c>
      <c r="K54" s="47">
        <v>0.84109931292941909</v>
      </c>
      <c r="L54" s="47">
        <v>0.15890068707058089</v>
      </c>
      <c r="M54" s="46">
        <v>286</v>
      </c>
      <c r="N54" s="48">
        <v>24.645935960591132</v>
      </c>
      <c r="O54" s="48">
        <v>4.402709359605911</v>
      </c>
      <c r="P54" s="47">
        <v>0.17635071873106792</v>
      </c>
    </row>
    <row r="55" spans="2:16" x14ac:dyDescent="0.3">
      <c r="B55" s="1" t="s">
        <v>523</v>
      </c>
      <c r="C55" s="26" t="s">
        <v>48</v>
      </c>
      <c r="D55" s="30"/>
      <c r="E55" s="49">
        <v>327130</v>
      </c>
      <c r="F55" s="50" t="s">
        <v>587</v>
      </c>
      <c r="G55" s="49">
        <v>181022</v>
      </c>
      <c r="H55" s="42" t="s">
        <v>584</v>
      </c>
      <c r="I55" s="28"/>
      <c r="J55" s="46">
        <v>4447.3999999999996</v>
      </c>
      <c r="K55" s="47">
        <v>0.40908845617664258</v>
      </c>
      <c r="L55" s="47">
        <v>0.59091154382335753</v>
      </c>
      <c r="M55" s="46">
        <v>104</v>
      </c>
      <c r="N55" s="48">
        <v>13.595206798520465</v>
      </c>
      <c r="O55" s="48">
        <v>3.1791642466297803</v>
      </c>
      <c r="P55" s="47">
        <v>2.45682845179039E-2</v>
      </c>
    </row>
    <row r="56" spans="2:16" x14ac:dyDescent="0.3">
      <c r="B56" s="1" t="s">
        <v>524</v>
      </c>
      <c r="C56" s="26" t="s">
        <v>49</v>
      </c>
      <c r="D56" s="30"/>
      <c r="E56" s="49">
        <v>297371</v>
      </c>
      <c r="F56" s="50" t="s">
        <v>587</v>
      </c>
      <c r="G56" s="49">
        <v>60213</v>
      </c>
      <c r="H56" s="42" t="s">
        <v>586</v>
      </c>
      <c r="I56" s="28"/>
      <c r="J56" s="46">
        <v>3808.12</v>
      </c>
      <c r="K56" s="47">
        <v>0.16023654716763125</v>
      </c>
      <c r="L56" s="47">
        <v>0.83976345283236875</v>
      </c>
      <c r="M56" s="46">
        <v>148</v>
      </c>
      <c r="N56" s="48">
        <v>12.805956196132104</v>
      </c>
      <c r="O56" s="48">
        <v>4.9769479875307274</v>
      </c>
      <c r="P56" s="47">
        <v>6.3244149934399543E-2</v>
      </c>
    </row>
    <row r="57" spans="2:16" x14ac:dyDescent="0.3">
      <c r="B57" s="1" t="s">
        <v>525</v>
      </c>
      <c r="C57" s="26" t="s">
        <v>50</v>
      </c>
      <c r="D57" s="30"/>
      <c r="E57" s="49">
        <v>464125</v>
      </c>
      <c r="F57" s="50" t="s">
        <v>588</v>
      </c>
      <c r="G57" s="49">
        <v>31393</v>
      </c>
      <c r="H57" s="42" t="s">
        <v>583</v>
      </c>
      <c r="I57" s="28"/>
      <c r="J57" s="46">
        <v>3034</v>
      </c>
      <c r="K57" s="47">
        <v>0.2020435069215557</v>
      </c>
      <c r="L57" s="47">
        <v>0.7979564930784443</v>
      </c>
      <c r="M57" s="46">
        <v>166</v>
      </c>
      <c r="N57" s="48">
        <v>6.5370320495556156</v>
      </c>
      <c r="O57" s="48">
        <v>3.5766226770805281</v>
      </c>
      <c r="P57" s="47">
        <v>9.6645749052336513E-2</v>
      </c>
    </row>
    <row r="58" spans="2:16" x14ac:dyDescent="0.3">
      <c r="B58" s="1" t="s">
        <v>526</v>
      </c>
      <c r="C58" s="26" t="s">
        <v>51</v>
      </c>
      <c r="D58" s="30"/>
      <c r="E58" s="49">
        <v>3903648</v>
      </c>
      <c r="F58" s="50" t="s">
        <v>588</v>
      </c>
      <c r="G58" s="49">
        <v>296527</v>
      </c>
      <c r="H58" s="42" t="s">
        <v>583</v>
      </c>
      <c r="I58" s="28"/>
      <c r="J58" s="46">
        <v>39626.19</v>
      </c>
      <c r="K58" s="47">
        <v>0.70103106051830866</v>
      </c>
      <c r="L58" s="47">
        <v>0.29896893948169123</v>
      </c>
      <c r="M58" s="46">
        <v>566</v>
      </c>
      <c r="N58" s="48">
        <v>10.151066387133266</v>
      </c>
      <c r="O58" s="48">
        <v>1.4499258129831378</v>
      </c>
      <c r="P58" s="47">
        <v>0.13363434021185255</v>
      </c>
    </row>
    <row r="59" spans="2:16" x14ac:dyDescent="0.3">
      <c r="B59" s="1" t="s">
        <v>527</v>
      </c>
      <c r="C59" s="26" t="s">
        <v>52</v>
      </c>
      <c r="D59" s="30"/>
      <c r="E59" s="49">
        <v>642889</v>
      </c>
      <c r="F59" s="50" t="s">
        <v>588</v>
      </c>
      <c r="G59" s="49">
        <v>204501</v>
      </c>
      <c r="H59" s="42" t="s">
        <v>584</v>
      </c>
      <c r="I59" s="28"/>
      <c r="J59" s="46">
        <v>17922</v>
      </c>
      <c r="K59" s="47">
        <v>0.63452739649592682</v>
      </c>
      <c r="L59" s="47">
        <v>0.36547260350407318</v>
      </c>
      <c r="M59" s="46">
        <v>133</v>
      </c>
      <c r="N59" s="48">
        <v>27.877285192311582</v>
      </c>
      <c r="O59" s="48">
        <v>2.068786369031046</v>
      </c>
      <c r="P59" s="47">
        <v>8.7637713263015823E-2</v>
      </c>
    </row>
    <row r="60" spans="2:16" x14ac:dyDescent="0.3">
      <c r="B60" s="1" t="s">
        <v>528</v>
      </c>
      <c r="C60" s="26" t="s">
        <v>53</v>
      </c>
      <c r="D60" s="30"/>
      <c r="E60" s="49">
        <v>263561</v>
      </c>
      <c r="F60" s="50" t="s">
        <v>587</v>
      </c>
      <c r="G60" s="49">
        <v>86838</v>
      </c>
      <c r="H60" s="42" t="s">
        <v>584</v>
      </c>
      <c r="I60" s="28"/>
      <c r="J60" s="46">
        <v>2228</v>
      </c>
      <c r="K60" s="47">
        <v>0.15754039497307001</v>
      </c>
      <c r="L60" s="47">
        <v>0.84245960502692996</v>
      </c>
      <c r="M60" s="46">
        <v>81</v>
      </c>
      <c r="N60" s="48">
        <v>8.453451003752452</v>
      </c>
      <c r="O60" s="48">
        <v>3.0732923308076687</v>
      </c>
      <c r="P60" s="47">
        <v>2.5656970450724337E-2</v>
      </c>
    </row>
    <row r="61" spans="2:16" x14ac:dyDescent="0.3">
      <c r="B61" s="1" t="s">
        <v>529</v>
      </c>
      <c r="C61" s="26" t="s">
        <v>54</v>
      </c>
      <c r="D61" s="30"/>
      <c r="E61" s="49">
        <v>277146</v>
      </c>
      <c r="F61" s="50" t="s">
        <v>587</v>
      </c>
      <c r="G61" s="49">
        <v>51224</v>
      </c>
      <c r="H61" s="42" t="s">
        <v>586</v>
      </c>
      <c r="I61" s="28"/>
      <c r="J61" s="46">
        <v>7144.7</v>
      </c>
      <c r="K61" s="47">
        <v>0.23257799487732167</v>
      </c>
      <c r="L61" s="47">
        <v>0.76742200512267833</v>
      </c>
      <c r="M61" s="46">
        <v>293</v>
      </c>
      <c r="N61" s="48">
        <v>25.779553015378173</v>
      </c>
      <c r="O61" s="48">
        <v>10.572045059282834</v>
      </c>
      <c r="P61" s="47">
        <v>0.13947954084023115</v>
      </c>
    </row>
    <row r="62" spans="2:16" x14ac:dyDescent="0.3">
      <c r="B62" s="1" t="s">
        <v>530</v>
      </c>
      <c r="C62" s="26" t="s">
        <v>55</v>
      </c>
      <c r="D62" s="30"/>
      <c r="E62" s="49">
        <v>631187</v>
      </c>
      <c r="F62" s="50" t="s">
        <v>588</v>
      </c>
      <c r="G62" s="49">
        <v>184089</v>
      </c>
      <c r="H62" s="42" t="s">
        <v>584</v>
      </c>
      <c r="I62" s="28"/>
      <c r="J62" s="46">
        <v>11162.95</v>
      </c>
      <c r="K62" s="47">
        <v>0.1446696437769586</v>
      </c>
      <c r="L62" s="47">
        <v>0.85533035622304132</v>
      </c>
      <c r="M62" s="46">
        <v>203</v>
      </c>
      <c r="N62" s="48">
        <v>17.68564625063571</v>
      </c>
      <c r="O62" s="48">
        <v>3.2161625635508972</v>
      </c>
      <c r="P62" s="47">
        <v>6.0638875761180738E-2</v>
      </c>
    </row>
    <row r="63" spans="2:16" x14ac:dyDescent="0.3">
      <c r="B63" s="1" t="s">
        <v>531</v>
      </c>
      <c r="C63" s="26" t="s">
        <v>56</v>
      </c>
      <c r="D63" s="30"/>
      <c r="E63" s="49">
        <v>513977</v>
      </c>
      <c r="F63" s="50" t="s">
        <v>587</v>
      </c>
      <c r="G63" s="49">
        <v>86979</v>
      </c>
      <c r="H63" s="42" t="s">
        <v>586</v>
      </c>
      <c r="I63" s="28"/>
      <c r="J63" s="46">
        <v>2469.87</v>
      </c>
      <c r="K63" s="47">
        <v>0.16478600088263756</v>
      </c>
      <c r="L63" s="47">
        <v>0.83521399911736249</v>
      </c>
      <c r="M63" s="46">
        <v>225</v>
      </c>
      <c r="N63" s="48">
        <v>4.8054095805843451</v>
      </c>
      <c r="O63" s="48">
        <v>4.37762779268333</v>
      </c>
      <c r="P63" s="47">
        <v>2.8396164591453107E-2</v>
      </c>
    </row>
    <row r="64" spans="2:16" x14ac:dyDescent="0.3">
      <c r="B64" s="1" t="s">
        <v>532</v>
      </c>
      <c r="C64" s="26" t="s">
        <v>57</v>
      </c>
      <c r="D64" s="30"/>
      <c r="E64" s="49">
        <v>455738</v>
      </c>
      <c r="F64" s="50" t="s">
        <v>587</v>
      </c>
      <c r="G64" s="49">
        <v>23029</v>
      </c>
      <c r="H64" s="42" t="s">
        <v>583</v>
      </c>
      <c r="I64" s="28"/>
      <c r="J64" s="46">
        <v>1638.58</v>
      </c>
      <c r="K64" s="47">
        <v>0.39717316212818415</v>
      </c>
      <c r="L64" s="47">
        <v>0.6028268378718159</v>
      </c>
      <c r="M64" s="46">
        <v>37</v>
      </c>
      <c r="N64" s="48">
        <v>3.5954429957563336</v>
      </c>
      <c r="O64" s="48">
        <v>0.81186997792591353</v>
      </c>
      <c r="P64" s="47">
        <v>7.1152894176907372E-2</v>
      </c>
    </row>
    <row r="65" spans="2:16" x14ac:dyDescent="0.3">
      <c r="B65" s="1" t="s">
        <v>533</v>
      </c>
      <c r="C65" s="26" t="s">
        <v>58</v>
      </c>
      <c r="D65" s="30"/>
      <c r="E65" s="49">
        <v>576366</v>
      </c>
      <c r="F65" s="50" t="s">
        <v>588</v>
      </c>
      <c r="G65" s="49">
        <v>59032</v>
      </c>
      <c r="H65" s="42" t="s">
        <v>585</v>
      </c>
      <c r="I65" s="28"/>
      <c r="J65" s="46">
        <v>5591.0399999999991</v>
      </c>
      <c r="K65" s="47">
        <v>0.48407988495879123</v>
      </c>
      <c r="L65" s="47">
        <v>0.51592011504120883</v>
      </c>
      <c r="M65" s="46">
        <v>238</v>
      </c>
      <c r="N65" s="48">
        <v>9.7005028055089983</v>
      </c>
      <c r="O65" s="48">
        <v>4.1293206053098208</v>
      </c>
      <c r="P65" s="47">
        <v>9.4712020598997138E-2</v>
      </c>
    </row>
    <row r="66" spans="2:16" x14ac:dyDescent="0.3">
      <c r="B66" s="1" t="s">
        <v>534</v>
      </c>
      <c r="C66" s="26" t="s">
        <v>59</v>
      </c>
      <c r="D66" s="30"/>
      <c r="E66" s="49">
        <v>439124</v>
      </c>
      <c r="F66" s="50" t="s">
        <v>582</v>
      </c>
      <c r="G66" s="49">
        <v>33953</v>
      </c>
      <c r="H66" s="42" t="s">
        <v>583</v>
      </c>
      <c r="I66" s="28"/>
      <c r="J66" s="46">
        <v>5078</v>
      </c>
      <c r="K66" s="47">
        <v>0.10555336746750689</v>
      </c>
      <c r="L66" s="47">
        <v>0.89444663253249312</v>
      </c>
      <c r="M66" s="46">
        <v>173</v>
      </c>
      <c r="N66" s="48">
        <v>11.563931827911933</v>
      </c>
      <c r="O66" s="48">
        <v>3.9396616900920924</v>
      </c>
      <c r="P66" s="47">
        <v>0.1495596854475304</v>
      </c>
    </row>
    <row r="67" spans="2:16" x14ac:dyDescent="0.3">
      <c r="B67" s="1" t="s">
        <v>535</v>
      </c>
      <c r="C67" s="26" t="s">
        <v>60</v>
      </c>
      <c r="D67" s="30"/>
      <c r="E67" s="49">
        <v>714169</v>
      </c>
      <c r="F67" s="50" t="s">
        <v>587</v>
      </c>
      <c r="G67" s="49">
        <v>299313</v>
      </c>
      <c r="H67" s="42" t="s">
        <v>584</v>
      </c>
      <c r="I67" s="28"/>
      <c r="J67" s="46">
        <v>26199</v>
      </c>
      <c r="K67" s="47">
        <v>0.70563761975647921</v>
      </c>
      <c r="L67" s="47">
        <v>0.29436238024352074</v>
      </c>
      <c r="M67" s="46">
        <v>309</v>
      </c>
      <c r="N67" s="48">
        <v>36.684594262702525</v>
      </c>
      <c r="O67" s="48">
        <v>4.3267069839211727</v>
      </c>
      <c r="P67" s="47">
        <v>8.7530444718405154E-2</v>
      </c>
    </row>
    <row r="68" spans="2:16" x14ac:dyDescent="0.3">
      <c r="B68" s="1" t="s">
        <v>536</v>
      </c>
      <c r="C68" s="26" t="s">
        <v>61</v>
      </c>
      <c r="D68" s="30"/>
      <c r="E68" s="49">
        <v>388624</v>
      </c>
      <c r="F68" s="50" t="s">
        <v>588</v>
      </c>
      <c r="G68" s="49">
        <v>107591</v>
      </c>
      <c r="H68" s="42" t="s">
        <v>584</v>
      </c>
      <c r="I68" s="28"/>
      <c r="J68" s="46">
        <v>24737.35</v>
      </c>
      <c r="K68" s="47">
        <v>0.89760423004080869</v>
      </c>
      <c r="L68" s="47">
        <v>0.10239576995919127</v>
      </c>
      <c r="M68" s="46">
        <v>239</v>
      </c>
      <c r="N68" s="48">
        <v>63.653685824858989</v>
      </c>
      <c r="O68" s="48">
        <v>6.1499032483840423</v>
      </c>
      <c r="P68" s="47">
        <v>0.22992025355280646</v>
      </c>
    </row>
    <row r="69" spans="2:16" x14ac:dyDescent="0.3">
      <c r="B69" s="1" t="s">
        <v>537</v>
      </c>
      <c r="C69" s="26" t="s">
        <v>62</v>
      </c>
      <c r="D69" s="30"/>
      <c r="E69" s="49">
        <v>8840134</v>
      </c>
      <c r="F69" s="50" t="s">
        <v>588</v>
      </c>
      <c r="G69" s="49">
        <v>186181</v>
      </c>
      <c r="H69" s="42" t="s">
        <v>583</v>
      </c>
      <c r="I69" s="28"/>
      <c r="J69" s="46">
        <v>39796</v>
      </c>
      <c r="K69" s="47">
        <v>0.48535028646095085</v>
      </c>
      <c r="L69" s="47">
        <v>0.5146497135390492</v>
      </c>
      <c r="M69" s="46">
        <v>4291</v>
      </c>
      <c r="N69" s="48">
        <v>4.5017417156798754</v>
      </c>
      <c r="O69" s="48">
        <v>4.8539988194749082</v>
      </c>
      <c r="P69" s="47">
        <v>0.21374898620159952</v>
      </c>
    </row>
    <row r="70" spans="2:16" x14ac:dyDescent="0.3">
      <c r="B70" s="1" t="s">
        <v>538</v>
      </c>
      <c r="C70" s="26" t="s">
        <v>63</v>
      </c>
      <c r="D70" s="30"/>
      <c r="E70" s="49">
        <v>315285</v>
      </c>
      <c r="F70" s="50" t="s">
        <v>582</v>
      </c>
      <c r="G70" s="49">
        <v>13940</v>
      </c>
      <c r="H70" s="42" t="s">
        <v>583</v>
      </c>
      <c r="I70" s="28"/>
      <c r="J70" s="46">
        <v>851</v>
      </c>
      <c r="K70" s="47">
        <v>0</v>
      </c>
      <c r="L70" s="47">
        <v>1</v>
      </c>
      <c r="M70" s="46">
        <v>99</v>
      </c>
      <c r="N70" s="48">
        <v>2.6991452178187991</v>
      </c>
      <c r="O70" s="48">
        <v>3.140016175840906</v>
      </c>
      <c r="P70" s="47">
        <v>6.1047345767575326E-2</v>
      </c>
    </row>
    <row r="71" spans="2:16" x14ac:dyDescent="0.3">
      <c r="B71" s="1" t="s">
        <v>539</v>
      </c>
      <c r="C71" s="26" t="s">
        <v>64</v>
      </c>
      <c r="D71" s="30"/>
      <c r="E71" s="49">
        <v>239027</v>
      </c>
      <c r="F71" s="50" t="s">
        <v>588</v>
      </c>
      <c r="G71" s="49">
        <v>32779</v>
      </c>
      <c r="H71" s="42" t="s">
        <v>585</v>
      </c>
      <c r="I71" s="28"/>
      <c r="J71" s="46">
        <v>1792</v>
      </c>
      <c r="K71" s="47">
        <v>0.12723214285714285</v>
      </c>
      <c r="L71" s="47">
        <v>0.8727678571428571</v>
      </c>
      <c r="M71" s="46">
        <v>166</v>
      </c>
      <c r="N71" s="48">
        <v>7.4970610014768209</v>
      </c>
      <c r="O71" s="48">
        <v>6.9448221330644655</v>
      </c>
      <c r="P71" s="47">
        <v>5.4669147930077183E-2</v>
      </c>
    </row>
    <row r="72" spans="2:16" x14ac:dyDescent="0.3">
      <c r="B72" s="1" t="s">
        <v>540</v>
      </c>
      <c r="C72" s="26" t="s">
        <v>65</v>
      </c>
      <c r="D72" s="30"/>
      <c r="E72" s="49">
        <v>276199</v>
      </c>
      <c r="F72" s="50" t="s">
        <v>581</v>
      </c>
      <c r="G72" s="49">
        <v>64896</v>
      </c>
      <c r="H72" s="42" t="s">
        <v>586</v>
      </c>
      <c r="I72" s="28"/>
      <c r="J72" s="46">
        <v>16705</v>
      </c>
      <c r="K72" s="47">
        <v>0.96390302304699194</v>
      </c>
      <c r="L72" s="47">
        <v>3.6096976953008078E-2</v>
      </c>
      <c r="M72" s="46">
        <v>35</v>
      </c>
      <c r="N72" s="48">
        <v>60.481754097589061</v>
      </c>
      <c r="O72" s="48">
        <v>1.2672022708264694</v>
      </c>
      <c r="P72" s="47">
        <v>0.25741185897435898</v>
      </c>
    </row>
    <row r="73" spans="2:16" x14ac:dyDescent="0.3">
      <c r="B73" s="1" t="s">
        <v>541</v>
      </c>
      <c r="C73" s="26" t="s">
        <v>66</v>
      </c>
      <c r="D73" s="30"/>
      <c r="E73" s="49">
        <v>446649</v>
      </c>
      <c r="F73" s="50" t="s">
        <v>582</v>
      </c>
      <c r="G73" s="49">
        <v>33381</v>
      </c>
      <c r="H73" s="42" t="s">
        <v>583</v>
      </c>
      <c r="I73" s="28"/>
      <c r="J73" s="46">
        <v>4927</v>
      </c>
      <c r="K73" s="47">
        <v>0.57418307286381165</v>
      </c>
      <c r="L73" s="47">
        <v>0.42581692713618835</v>
      </c>
      <c r="M73" s="46">
        <v>165</v>
      </c>
      <c r="N73" s="48">
        <v>11.031033316989403</v>
      </c>
      <c r="O73" s="48">
        <v>3.6941759636761753</v>
      </c>
      <c r="P73" s="47">
        <v>0.14759893352505918</v>
      </c>
    </row>
    <row r="74" spans="2:16" x14ac:dyDescent="0.3">
      <c r="B74" s="1" t="s">
        <v>542</v>
      </c>
      <c r="C74" s="26" t="s">
        <v>67</v>
      </c>
      <c r="D74" s="30"/>
      <c r="E74" s="49">
        <v>702619</v>
      </c>
      <c r="F74" s="50" t="s">
        <v>587</v>
      </c>
      <c r="G74" s="49">
        <v>380768</v>
      </c>
      <c r="H74" s="42" t="s">
        <v>584</v>
      </c>
      <c r="I74" s="28"/>
      <c r="J74" s="46">
        <v>18588</v>
      </c>
      <c r="K74" s="47">
        <v>0.60829567462879275</v>
      </c>
      <c r="L74" s="47">
        <v>0.39170432537120725</v>
      </c>
      <c r="M74" s="46">
        <v>191</v>
      </c>
      <c r="N74" s="48">
        <v>26.455305079993565</v>
      </c>
      <c r="O74" s="48">
        <v>2.7184007264249899</v>
      </c>
      <c r="P74" s="47">
        <v>4.8817127489705014E-2</v>
      </c>
    </row>
    <row r="75" spans="2:16" x14ac:dyDescent="0.3">
      <c r="B75" s="1" t="s">
        <v>543</v>
      </c>
      <c r="C75" s="26" t="s">
        <v>68</v>
      </c>
      <c r="D75" s="30"/>
      <c r="E75" s="49">
        <v>497645</v>
      </c>
      <c r="F75" s="50" t="s">
        <v>587</v>
      </c>
      <c r="G75" s="49">
        <v>88886</v>
      </c>
      <c r="H75" s="42" t="s">
        <v>586</v>
      </c>
      <c r="I75" s="28"/>
      <c r="J75" s="46">
        <v>10336</v>
      </c>
      <c r="K75" s="47">
        <v>0.57662538699690402</v>
      </c>
      <c r="L75" s="47">
        <v>0.42337461300309598</v>
      </c>
      <c r="M75" s="46">
        <v>259</v>
      </c>
      <c r="N75" s="48">
        <v>20.769825879894302</v>
      </c>
      <c r="O75" s="48">
        <v>5.2045132574425548</v>
      </c>
      <c r="P75" s="47">
        <v>0.11628377922282475</v>
      </c>
    </row>
    <row r="76" spans="2:16" x14ac:dyDescent="0.3">
      <c r="B76" s="1" t="s">
        <v>544</v>
      </c>
      <c r="C76" s="26" t="s">
        <v>69</v>
      </c>
      <c r="D76" s="30"/>
      <c r="E76" s="49">
        <v>321040</v>
      </c>
      <c r="F76" s="50" t="s">
        <v>581</v>
      </c>
      <c r="G76" s="49">
        <v>63259</v>
      </c>
      <c r="H76" s="42" t="s">
        <v>586</v>
      </c>
      <c r="I76" s="28"/>
      <c r="J76" s="46">
        <v>3411</v>
      </c>
      <c r="K76" s="47">
        <v>0.15156845499853416</v>
      </c>
      <c r="L76" s="47">
        <v>0.84843154500146589</v>
      </c>
      <c r="M76" s="46">
        <v>125</v>
      </c>
      <c r="N76" s="48">
        <v>10.624844256167455</v>
      </c>
      <c r="O76" s="48">
        <v>3.8935958136057809</v>
      </c>
      <c r="P76" s="47">
        <v>5.3921181175801074E-2</v>
      </c>
    </row>
    <row r="77" spans="2:16" x14ac:dyDescent="0.3">
      <c r="B77" s="1" t="s">
        <v>545</v>
      </c>
      <c r="C77" s="26" t="s">
        <v>70</v>
      </c>
      <c r="D77" s="30"/>
      <c r="E77" s="49">
        <v>1619078</v>
      </c>
      <c r="F77" s="50" t="s">
        <v>588</v>
      </c>
      <c r="G77" s="49">
        <v>83194</v>
      </c>
      <c r="H77" s="42" t="s">
        <v>583</v>
      </c>
      <c r="I77" s="28"/>
      <c r="J77" s="46">
        <v>10796.6</v>
      </c>
      <c r="K77" s="47">
        <v>0.62794768723487016</v>
      </c>
      <c r="L77" s="47">
        <v>0.37205231276512973</v>
      </c>
      <c r="M77" s="46">
        <v>423</v>
      </c>
      <c r="N77" s="48">
        <v>6.6683631054217276</v>
      </c>
      <c r="O77" s="48">
        <v>2.6125980341898289</v>
      </c>
      <c r="P77" s="47">
        <v>0.12977618578262856</v>
      </c>
    </row>
    <row r="78" spans="2:16" x14ac:dyDescent="0.3">
      <c r="B78" s="1" t="s">
        <v>546</v>
      </c>
      <c r="C78" s="26" t="s">
        <v>71</v>
      </c>
      <c r="D78" s="30"/>
      <c r="E78" s="49">
        <v>1647147</v>
      </c>
      <c r="F78" s="50" t="s">
        <v>587</v>
      </c>
      <c r="G78" s="49">
        <v>328457</v>
      </c>
      <c r="H78" s="42" t="s">
        <v>586</v>
      </c>
      <c r="I78" s="28"/>
      <c r="J78" s="46">
        <v>51019.93</v>
      </c>
      <c r="K78" s="47">
        <v>0.76575820468589428</v>
      </c>
      <c r="L78" s="47">
        <v>0.23424179531410569</v>
      </c>
      <c r="M78" s="46">
        <v>234</v>
      </c>
      <c r="N78" s="48">
        <v>30.97472781725007</v>
      </c>
      <c r="O78" s="48">
        <v>1.4206382308318564</v>
      </c>
      <c r="P78" s="47">
        <v>0.1553321439336047</v>
      </c>
    </row>
    <row r="79" spans="2:16" x14ac:dyDescent="0.3">
      <c r="B79" s="1" t="s">
        <v>547</v>
      </c>
      <c r="C79" s="26" t="s">
        <v>72</v>
      </c>
      <c r="D79" s="30"/>
      <c r="E79" s="49">
        <v>305298</v>
      </c>
      <c r="F79" s="50" t="s">
        <v>588</v>
      </c>
      <c r="G79" s="49">
        <v>35353</v>
      </c>
      <c r="H79" s="42" t="s">
        <v>585</v>
      </c>
      <c r="I79" s="28"/>
      <c r="J79" s="46">
        <v>4975</v>
      </c>
      <c r="K79" s="47">
        <v>0.80341708542713564</v>
      </c>
      <c r="L79" s="47">
        <v>0.19658291457286431</v>
      </c>
      <c r="M79" s="46">
        <v>162</v>
      </c>
      <c r="N79" s="48">
        <v>16.295553852301683</v>
      </c>
      <c r="O79" s="48">
        <v>5.3062909026590415</v>
      </c>
      <c r="P79" s="47">
        <v>0.14072355952818713</v>
      </c>
    </row>
    <row r="80" spans="2:16" x14ac:dyDescent="0.3">
      <c r="B80" s="1" t="s">
        <v>548</v>
      </c>
      <c r="C80" s="26" t="s">
        <v>73</v>
      </c>
      <c r="D80" s="30"/>
      <c r="E80" s="49">
        <v>291554</v>
      </c>
      <c r="F80" s="50" t="s">
        <v>587</v>
      </c>
      <c r="G80" s="49">
        <v>45886</v>
      </c>
      <c r="H80" s="42" t="s">
        <v>586</v>
      </c>
      <c r="I80" s="28"/>
      <c r="J80" s="46">
        <v>4588.3</v>
      </c>
      <c r="K80" s="47">
        <v>0.46814724407732711</v>
      </c>
      <c r="L80" s="47">
        <v>0.53185275592267289</v>
      </c>
      <c r="M80" s="46">
        <v>88</v>
      </c>
      <c r="N80" s="48">
        <v>15.737393415970969</v>
      </c>
      <c r="O80" s="48">
        <v>3.0183087867084657</v>
      </c>
      <c r="P80" s="47">
        <v>9.9993462058144106E-2</v>
      </c>
    </row>
    <row r="81" spans="2:16" x14ac:dyDescent="0.3">
      <c r="B81" s="1" t="s">
        <v>549</v>
      </c>
      <c r="C81" s="26" t="s">
        <v>74</v>
      </c>
      <c r="D81" s="30"/>
      <c r="E81" s="49">
        <v>665438</v>
      </c>
      <c r="F81" s="50" t="s">
        <v>587</v>
      </c>
      <c r="G81" s="49">
        <v>82228</v>
      </c>
      <c r="H81" s="42" t="s">
        <v>585</v>
      </c>
      <c r="I81" s="28"/>
      <c r="J81" s="46">
        <v>14662</v>
      </c>
      <c r="K81" s="47">
        <v>0.74294093575228481</v>
      </c>
      <c r="L81" s="47">
        <v>0.25705906424771519</v>
      </c>
      <c r="M81" s="46">
        <v>333</v>
      </c>
      <c r="N81" s="48">
        <v>22.033607939432372</v>
      </c>
      <c r="O81" s="48">
        <v>5.004222782588311</v>
      </c>
      <c r="P81" s="47">
        <v>0.17830909179354965</v>
      </c>
    </row>
    <row r="82" spans="2:16" x14ac:dyDescent="0.3">
      <c r="B82" s="1" t="s">
        <v>550</v>
      </c>
      <c r="C82" s="26" t="s">
        <v>75</v>
      </c>
      <c r="D82" s="30"/>
      <c r="E82" s="49">
        <v>480766</v>
      </c>
      <c r="F82" s="50" t="s">
        <v>581</v>
      </c>
      <c r="G82" s="49">
        <v>95006</v>
      </c>
      <c r="H82" s="42" t="s">
        <v>586</v>
      </c>
      <c r="I82" s="28"/>
      <c r="J82" s="46">
        <v>11804</v>
      </c>
      <c r="K82" s="47">
        <v>0.81582514401897666</v>
      </c>
      <c r="L82" s="47">
        <v>0.18417485598102337</v>
      </c>
      <c r="M82" s="46">
        <v>167</v>
      </c>
      <c r="N82" s="48">
        <v>24.552484992699153</v>
      </c>
      <c r="O82" s="48">
        <v>3.4736233427488634</v>
      </c>
      <c r="P82" s="47">
        <v>0.1242447845399238</v>
      </c>
    </row>
    <row r="83" spans="2:16" x14ac:dyDescent="0.3">
      <c r="B83" s="1" t="s">
        <v>551</v>
      </c>
      <c r="C83" s="26" t="s">
        <v>76</v>
      </c>
      <c r="D83" s="30"/>
      <c r="E83" s="49">
        <v>273593</v>
      </c>
      <c r="F83" s="50" t="s">
        <v>581</v>
      </c>
      <c r="G83" s="49">
        <v>66234</v>
      </c>
      <c r="H83" s="42" t="s">
        <v>586</v>
      </c>
      <c r="I83" s="28"/>
      <c r="J83" s="46">
        <v>3390</v>
      </c>
      <c r="K83" s="47">
        <v>0.76371681415929205</v>
      </c>
      <c r="L83" s="47">
        <v>0.23628318584070795</v>
      </c>
      <c r="M83" s="46">
        <v>87</v>
      </c>
      <c r="N83" s="48">
        <v>12.390667889894845</v>
      </c>
      <c r="O83" s="48">
        <v>3.1799059186455794</v>
      </c>
      <c r="P83" s="47">
        <v>5.1182172298215416E-2</v>
      </c>
    </row>
    <row r="84" spans="2:16" x14ac:dyDescent="0.3">
      <c r="B84" s="1" t="s">
        <v>575</v>
      </c>
      <c r="C84" s="26" t="s">
        <v>77</v>
      </c>
      <c r="D84" s="30"/>
      <c r="E84" s="49">
        <v>231285</v>
      </c>
      <c r="F84" s="50" t="s">
        <v>582</v>
      </c>
      <c r="G84" s="49">
        <v>38351</v>
      </c>
      <c r="H84" s="42" t="s">
        <v>586</v>
      </c>
      <c r="I84" s="28"/>
      <c r="J84" s="46">
        <v>2755</v>
      </c>
      <c r="K84" s="47">
        <v>0.18439201451905626</v>
      </c>
      <c r="L84" s="47">
        <v>0.81560798548094371</v>
      </c>
      <c r="M84" s="46">
        <v>191</v>
      </c>
      <c r="N84" s="48">
        <v>11.911710660008216</v>
      </c>
      <c r="O84" s="48">
        <v>8.2582095682815577</v>
      </c>
      <c r="P84" s="47">
        <v>7.1836457980235191E-2</v>
      </c>
    </row>
    <row r="85" spans="2:16" x14ac:dyDescent="0.3">
      <c r="B85" s="1" t="s">
        <v>552</v>
      </c>
      <c r="C85" s="26" t="s">
        <v>78</v>
      </c>
      <c r="D85" s="30"/>
      <c r="E85" s="49">
        <v>316692</v>
      </c>
      <c r="F85" s="50" t="s">
        <v>587</v>
      </c>
      <c r="G85" s="49">
        <v>51455</v>
      </c>
      <c r="H85" s="42" t="s">
        <v>586</v>
      </c>
      <c r="I85" s="28"/>
      <c r="J85" s="46">
        <v>3975.75</v>
      </c>
      <c r="K85" s="47">
        <v>0.82228761868829781</v>
      </c>
      <c r="L85" s="47">
        <v>0.17771238131170219</v>
      </c>
      <c r="M85" s="46">
        <v>77</v>
      </c>
      <c r="N85" s="48">
        <v>12.553995680345572</v>
      </c>
      <c r="O85" s="48">
        <v>2.431384436613492</v>
      </c>
      <c r="P85" s="47">
        <v>7.7266543581770486E-2</v>
      </c>
    </row>
    <row r="86" spans="2:16" x14ac:dyDescent="0.3">
      <c r="B86" s="1" t="s">
        <v>553</v>
      </c>
      <c r="C86" s="26" t="s">
        <v>79</v>
      </c>
      <c r="D86" s="30"/>
      <c r="E86" s="49">
        <v>534959</v>
      </c>
      <c r="F86" s="50" t="s">
        <v>587</v>
      </c>
      <c r="G86" s="49">
        <v>62439</v>
      </c>
      <c r="H86" s="42" t="s">
        <v>585</v>
      </c>
      <c r="I86" s="28"/>
      <c r="J86" s="46">
        <v>6747</v>
      </c>
      <c r="K86" s="47">
        <v>0.38535645472061658</v>
      </c>
      <c r="L86" s="47">
        <v>0.61464354527938347</v>
      </c>
      <c r="M86" s="46">
        <v>240</v>
      </c>
      <c r="N86" s="48">
        <v>12.612181494282741</v>
      </c>
      <c r="O86" s="48">
        <v>4.4863251202428591</v>
      </c>
      <c r="P86" s="47">
        <v>0.1080574640849469</v>
      </c>
    </row>
    <row r="87" spans="2:16" x14ac:dyDescent="0.3">
      <c r="B87" s="1" t="s">
        <v>554</v>
      </c>
      <c r="C87" s="26" t="s">
        <v>80</v>
      </c>
      <c r="D87" s="30"/>
      <c r="E87" s="49">
        <v>1453138</v>
      </c>
      <c r="F87" s="50" t="s">
        <v>587</v>
      </c>
      <c r="G87" s="49">
        <v>316297</v>
      </c>
      <c r="H87" s="42" t="s">
        <v>586</v>
      </c>
      <c r="I87" s="28"/>
      <c r="J87" s="46">
        <v>32001</v>
      </c>
      <c r="K87" s="47">
        <v>0.65135464516733854</v>
      </c>
      <c r="L87" s="47">
        <v>0.34864535483266146</v>
      </c>
      <c r="M87" s="46">
        <v>356</v>
      </c>
      <c r="N87" s="48">
        <v>22.021996534396596</v>
      </c>
      <c r="O87" s="48">
        <v>2.4498705559967462</v>
      </c>
      <c r="P87" s="47">
        <v>0.10117389668570995</v>
      </c>
    </row>
    <row r="88" spans="2:16" x14ac:dyDescent="0.3">
      <c r="B88" s="1" t="s">
        <v>555</v>
      </c>
      <c r="C88" s="26" t="s">
        <v>81</v>
      </c>
      <c r="D88" s="30"/>
      <c r="E88" s="49">
        <v>1394592</v>
      </c>
      <c r="F88" s="50" t="s">
        <v>582</v>
      </c>
      <c r="G88" s="49">
        <v>206371</v>
      </c>
      <c r="H88" s="42" t="s">
        <v>586</v>
      </c>
      <c r="I88" s="28"/>
      <c r="J88" s="46">
        <v>40121.78</v>
      </c>
      <c r="K88" s="47">
        <v>0.80554950453344798</v>
      </c>
      <c r="L88" s="47">
        <v>0.19445049546655208</v>
      </c>
      <c r="M88" s="46">
        <v>453</v>
      </c>
      <c r="N88" s="48">
        <v>28.769546935591197</v>
      </c>
      <c r="O88" s="48">
        <v>3.2482618572313622</v>
      </c>
      <c r="P88" s="47">
        <v>0.1944157851636131</v>
      </c>
    </row>
    <row r="89" spans="2:16" x14ac:dyDescent="0.3">
      <c r="B89" s="1" t="s">
        <v>556</v>
      </c>
      <c r="C89" s="26" t="s">
        <v>82</v>
      </c>
      <c r="D89" s="30"/>
      <c r="E89" s="49">
        <v>883822</v>
      </c>
      <c r="F89" s="50" t="s">
        <v>582</v>
      </c>
      <c r="G89" s="49">
        <v>29892</v>
      </c>
      <c r="H89" s="42" t="s">
        <v>583</v>
      </c>
      <c r="I89" s="28"/>
      <c r="J89" s="46">
        <v>6163.7999999999993</v>
      </c>
      <c r="K89" s="47">
        <v>0.4233589668710861</v>
      </c>
      <c r="L89" s="47">
        <v>0.57664103312891413</v>
      </c>
      <c r="M89" s="46">
        <v>27</v>
      </c>
      <c r="N89" s="48">
        <v>6.9740287071378617</v>
      </c>
      <c r="O89" s="48">
        <v>0.3054913772230155</v>
      </c>
      <c r="P89" s="47">
        <v>0.20620232838217581</v>
      </c>
    </row>
    <row r="90" spans="2:16" x14ac:dyDescent="0.3">
      <c r="B90" s="1" t="s">
        <v>557</v>
      </c>
      <c r="C90" s="26" t="s">
        <v>83</v>
      </c>
      <c r="D90" s="30"/>
      <c r="E90" s="49">
        <v>1018924</v>
      </c>
      <c r="F90" s="50" t="s">
        <v>582</v>
      </c>
      <c r="G90" s="49">
        <v>112666</v>
      </c>
      <c r="H90" s="42" t="s">
        <v>585</v>
      </c>
      <c r="I90" s="28"/>
      <c r="J90" s="46">
        <v>15220.800000000001</v>
      </c>
      <c r="K90" s="47">
        <v>0.79317775675391566</v>
      </c>
      <c r="L90" s="47">
        <v>0.20682224324608428</v>
      </c>
      <c r="M90" s="46">
        <v>224</v>
      </c>
      <c r="N90" s="48">
        <v>14.93811118395484</v>
      </c>
      <c r="O90" s="48">
        <v>2.1983975252325001</v>
      </c>
      <c r="P90" s="47">
        <v>0.13509665737667087</v>
      </c>
    </row>
    <row r="91" spans="2:16" x14ac:dyDescent="0.3">
      <c r="B91" s="1" t="s">
        <v>558</v>
      </c>
      <c r="C91" s="26" t="s">
        <v>84</v>
      </c>
      <c r="D91" s="30"/>
      <c r="E91" s="49">
        <v>309050</v>
      </c>
      <c r="F91" s="50" t="s">
        <v>588</v>
      </c>
      <c r="G91" s="49">
        <v>17520</v>
      </c>
      <c r="H91" s="42" t="s">
        <v>583</v>
      </c>
      <c r="I91" s="28"/>
      <c r="J91" s="46">
        <v>599.70000000000005</v>
      </c>
      <c r="K91" s="47">
        <v>1.9509754877438716E-2</v>
      </c>
      <c r="L91" s="47">
        <v>0.98049024512256122</v>
      </c>
      <c r="M91" s="46">
        <v>49</v>
      </c>
      <c r="N91" s="48">
        <v>1.940462708299628</v>
      </c>
      <c r="O91" s="48">
        <v>1.5855039637599093</v>
      </c>
      <c r="P91" s="47">
        <v>3.4229452054794524E-2</v>
      </c>
    </row>
    <row r="92" spans="2:16" s="123" customFormat="1" x14ac:dyDescent="0.3">
      <c r="B92" s="1" t="s">
        <v>1004</v>
      </c>
      <c r="C92" s="26" t="s">
        <v>998</v>
      </c>
      <c r="D92" s="30"/>
      <c r="E92" s="49">
        <v>231726</v>
      </c>
      <c r="F92" s="50" t="s">
        <v>581</v>
      </c>
      <c r="G92" s="49">
        <v>45282</v>
      </c>
      <c r="H92" s="42" t="s">
        <v>586</v>
      </c>
      <c r="I92" s="28"/>
      <c r="J92" s="46">
        <v>9723.2000000000007</v>
      </c>
      <c r="K92" s="47">
        <v>0.95791508968240902</v>
      </c>
      <c r="L92" s="47">
        <v>4.2084910317590915E-2</v>
      </c>
      <c r="M92" s="46">
        <v>36</v>
      </c>
      <c r="N92" s="48">
        <v>41.959900917462868</v>
      </c>
      <c r="O92" s="48">
        <v>1.5535589446156235</v>
      </c>
      <c r="P92" s="47">
        <v>0.21472549799037147</v>
      </c>
    </row>
    <row r="93" spans="2:16" x14ac:dyDescent="0.3">
      <c r="B93" s="1" t="s">
        <v>559</v>
      </c>
      <c r="C93" s="26" t="s">
        <v>85</v>
      </c>
      <c r="D93" s="30"/>
      <c r="E93" s="49">
        <v>246001</v>
      </c>
      <c r="F93" s="50" t="s">
        <v>587</v>
      </c>
      <c r="G93" s="49">
        <v>117587</v>
      </c>
      <c r="H93" s="42" t="s">
        <v>584</v>
      </c>
      <c r="I93" s="28"/>
      <c r="J93" s="46">
        <v>31598</v>
      </c>
      <c r="K93" s="47">
        <v>0.9677827710614596</v>
      </c>
      <c r="L93" s="47">
        <v>3.2217228938540413E-2</v>
      </c>
      <c r="M93" s="46">
        <v>44</v>
      </c>
      <c r="N93" s="48">
        <v>128.4466323307629</v>
      </c>
      <c r="O93" s="48">
        <v>1.7886106154040025</v>
      </c>
      <c r="P93" s="47">
        <v>0.2687201816527337</v>
      </c>
    </row>
    <row r="94" spans="2:16" x14ac:dyDescent="0.3">
      <c r="B94" s="1" t="s">
        <v>560</v>
      </c>
      <c r="C94" s="26" t="s">
        <v>86</v>
      </c>
      <c r="D94" s="30"/>
      <c r="E94" s="49">
        <v>761152</v>
      </c>
      <c r="F94" s="50" t="s">
        <v>587</v>
      </c>
      <c r="G94" s="49">
        <v>52810</v>
      </c>
      <c r="H94" s="42" t="s">
        <v>583</v>
      </c>
      <c r="I94" s="28"/>
      <c r="J94" s="46">
        <v>6480</v>
      </c>
      <c r="K94" s="47">
        <v>0.39861111111111114</v>
      </c>
      <c r="L94" s="47">
        <v>0.60138888888888886</v>
      </c>
      <c r="M94" s="46">
        <v>501</v>
      </c>
      <c r="N94" s="48">
        <v>8.513411250315313</v>
      </c>
      <c r="O94" s="48">
        <v>6.5821281426048932</v>
      </c>
      <c r="P94" s="47">
        <v>0.1227040333270214</v>
      </c>
    </row>
    <row r="95" spans="2:16" x14ac:dyDescent="0.3">
      <c r="B95" s="1" t="s">
        <v>574</v>
      </c>
      <c r="C95" s="26" t="s">
        <v>87</v>
      </c>
      <c r="D95" s="30"/>
      <c r="E95" s="49">
        <v>233034</v>
      </c>
      <c r="F95" s="50" t="s">
        <v>582</v>
      </c>
      <c r="G95" s="49">
        <v>40957</v>
      </c>
      <c r="H95" s="42" t="s">
        <v>586</v>
      </c>
      <c r="I95" s="28"/>
      <c r="J95" s="46">
        <v>3669.8</v>
      </c>
      <c r="K95" s="47">
        <v>0.45561065998147038</v>
      </c>
      <c r="L95" s="47">
        <v>0.54438934001852957</v>
      </c>
      <c r="M95" s="46">
        <v>106</v>
      </c>
      <c r="N95" s="48">
        <v>15.747916613026426</v>
      </c>
      <c r="O95" s="48">
        <v>4.5486924654771403</v>
      </c>
      <c r="P95" s="47">
        <v>8.9601289156920672E-2</v>
      </c>
    </row>
    <row r="96" spans="2:16" x14ac:dyDescent="0.3">
      <c r="B96" s="1" t="s">
        <v>561</v>
      </c>
      <c r="C96" s="26" t="s">
        <v>88</v>
      </c>
      <c r="D96" s="30"/>
      <c r="E96" s="49">
        <v>297651</v>
      </c>
      <c r="F96" s="50" t="s">
        <v>588</v>
      </c>
      <c r="G96" s="49">
        <v>38968</v>
      </c>
      <c r="H96" s="42" t="s">
        <v>585</v>
      </c>
      <c r="I96" s="28"/>
      <c r="J96" s="46">
        <v>3889</v>
      </c>
      <c r="K96" s="47">
        <v>5.1169966572383645E-2</v>
      </c>
      <c r="L96" s="47">
        <v>0.9488300334276164</v>
      </c>
      <c r="M96" s="46">
        <v>112</v>
      </c>
      <c r="N96" s="48">
        <v>13.065637273182352</v>
      </c>
      <c r="O96" s="48">
        <v>3.7627960262186249</v>
      </c>
      <c r="P96" s="47">
        <v>9.9799835762677064E-2</v>
      </c>
    </row>
    <row r="97" spans="2:16" x14ac:dyDescent="0.3">
      <c r="B97" s="1" t="s">
        <v>562</v>
      </c>
      <c r="C97" s="26" t="s">
        <v>89</v>
      </c>
      <c r="D97" s="30"/>
      <c r="E97" s="49">
        <v>314825</v>
      </c>
      <c r="F97" s="50" t="s">
        <v>588</v>
      </c>
      <c r="G97" s="49">
        <v>32338</v>
      </c>
      <c r="H97" s="42" t="s">
        <v>585</v>
      </c>
      <c r="I97" s="28"/>
      <c r="J97" s="46">
        <v>4972.96</v>
      </c>
      <c r="K97" s="47">
        <v>0.64156156494321293</v>
      </c>
      <c r="L97" s="47">
        <v>0.35843843505678707</v>
      </c>
      <c r="M97" s="46">
        <v>191</v>
      </c>
      <c r="N97" s="48">
        <v>15.795950131025172</v>
      </c>
      <c r="O97" s="48">
        <v>6.0668625426824434</v>
      </c>
      <c r="P97" s="47">
        <v>0.15378069144659534</v>
      </c>
    </row>
    <row r="98" spans="2:16" x14ac:dyDescent="0.3">
      <c r="B98" s="1" t="s">
        <v>563</v>
      </c>
      <c r="C98" s="26" t="s">
        <v>90</v>
      </c>
      <c r="D98" s="30"/>
      <c r="E98" s="49">
        <v>259920</v>
      </c>
      <c r="F98" s="50" t="s">
        <v>588</v>
      </c>
      <c r="G98" s="49">
        <v>39410</v>
      </c>
      <c r="H98" s="42" t="s">
        <v>586</v>
      </c>
      <c r="I98" s="28"/>
      <c r="J98" s="46">
        <v>5342.5</v>
      </c>
      <c r="K98" s="47">
        <v>0.61038839494618624</v>
      </c>
      <c r="L98" s="47">
        <v>0.38961160505381376</v>
      </c>
      <c r="M98" s="46">
        <v>208</v>
      </c>
      <c r="N98" s="48">
        <v>20.554401354262851</v>
      </c>
      <c r="O98" s="48">
        <v>8.0024622960911049</v>
      </c>
      <c r="P98" s="47">
        <v>0.13556204009134737</v>
      </c>
    </row>
    <row r="99" spans="2:16" x14ac:dyDescent="0.3">
      <c r="B99" s="1" t="s">
        <v>564</v>
      </c>
      <c r="C99" s="26" t="s">
        <v>91</v>
      </c>
      <c r="D99" s="30"/>
      <c r="E99" s="49">
        <v>323593</v>
      </c>
      <c r="F99" s="50" t="s">
        <v>587</v>
      </c>
      <c r="G99" s="49">
        <v>39378</v>
      </c>
      <c r="H99" s="42" t="s">
        <v>585</v>
      </c>
      <c r="I99" s="28"/>
      <c r="J99" s="46">
        <v>1199</v>
      </c>
      <c r="K99" s="47">
        <v>5.8381984987489574E-2</v>
      </c>
      <c r="L99" s="47">
        <v>0.94161801501251041</v>
      </c>
      <c r="M99" s="46">
        <v>67</v>
      </c>
      <c r="N99" s="48">
        <v>3.7052717456805309</v>
      </c>
      <c r="O99" s="48">
        <v>2.0705021431242332</v>
      </c>
      <c r="P99" s="47">
        <v>3.0448473767078064E-2</v>
      </c>
    </row>
    <row r="100" spans="2:16" x14ac:dyDescent="0.3">
      <c r="B100" s="1" t="s">
        <v>565</v>
      </c>
      <c r="C100" s="26" t="s">
        <v>92</v>
      </c>
      <c r="D100" s="30"/>
      <c r="E100" s="49">
        <v>392284</v>
      </c>
      <c r="F100" s="50" t="s">
        <v>587</v>
      </c>
      <c r="G100" s="49">
        <v>70143</v>
      </c>
      <c r="H100" s="42" t="s">
        <v>586</v>
      </c>
      <c r="I100" s="28"/>
      <c r="J100" s="46">
        <v>5045.2</v>
      </c>
      <c r="K100" s="47">
        <v>0.49789899310235475</v>
      </c>
      <c r="L100" s="47">
        <v>0.50210100689764525</v>
      </c>
      <c r="M100" s="46">
        <v>203</v>
      </c>
      <c r="N100" s="48">
        <v>12.86109043448114</v>
      </c>
      <c r="O100" s="48">
        <v>5.1748223226030126</v>
      </c>
      <c r="P100" s="47">
        <v>7.1927348416805661E-2</v>
      </c>
    </row>
    <row r="101" spans="2:16" x14ac:dyDescent="0.3">
      <c r="B101" s="1" t="s">
        <v>566</v>
      </c>
      <c r="C101" s="26" t="s">
        <v>93</v>
      </c>
      <c r="D101" s="30"/>
      <c r="E101" s="49">
        <v>268744</v>
      </c>
      <c r="F101" s="50" t="s">
        <v>588</v>
      </c>
      <c r="G101" s="49">
        <v>51038</v>
      </c>
      <c r="H101" s="42" t="s">
        <v>586</v>
      </c>
      <c r="I101" s="28"/>
      <c r="J101" s="46">
        <v>2995</v>
      </c>
      <c r="K101" s="47">
        <v>0.43706176961602672</v>
      </c>
      <c r="L101" s="47">
        <v>0.56293823038397328</v>
      </c>
      <c r="M101" s="46">
        <v>135</v>
      </c>
      <c r="N101" s="48">
        <v>11.144434852499034</v>
      </c>
      <c r="O101" s="48">
        <v>5.023367963563838</v>
      </c>
      <c r="P101" s="47">
        <v>5.8681766526901526E-2</v>
      </c>
    </row>
    <row r="102" spans="2:16" x14ac:dyDescent="0.3">
      <c r="B102" s="1" t="s">
        <v>567</v>
      </c>
      <c r="C102" s="26" t="s">
        <v>94</v>
      </c>
      <c r="D102" s="30"/>
      <c r="E102" s="49">
        <v>548705</v>
      </c>
      <c r="F102" s="50" t="s">
        <v>582</v>
      </c>
      <c r="G102" s="49">
        <v>153087</v>
      </c>
      <c r="H102" s="42" t="s">
        <v>584</v>
      </c>
      <c r="I102" s="28"/>
      <c r="J102" s="46">
        <v>6195</v>
      </c>
      <c r="K102" s="47">
        <v>0.43857949959644876</v>
      </c>
      <c r="L102" s="47">
        <v>0.56142050040355129</v>
      </c>
      <c r="M102" s="46">
        <v>162</v>
      </c>
      <c r="N102" s="48">
        <v>11.290219699109722</v>
      </c>
      <c r="O102" s="48">
        <v>2.9524061198640439</v>
      </c>
      <c r="P102" s="47">
        <v>4.0467185325991105E-2</v>
      </c>
    </row>
    <row r="103" spans="2:16" x14ac:dyDescent="0.3">
      <c r="B103" s="1" t="s">
        <v>568</v>
      </c>
      <c r="C103" s="26" t="s">
        <v>95</v>
      </c>
      <c r="D103" s="30"/>
      <c r="E103" s="49">
        <v>419459</v>
      </c>
      <c r="F103" s="50" t="s">
        <v>588</v>
      </c>
      <c r="G103" s="49">
        <v>124821</v>
      </c>
      <c r="H103" s="42" t="s">
        <v>584</v>
      </c>
      <c r="I103" s="28"/>
      <c r="J103" s="46">
        <v>8579.5</v>
      </c>
      <c r="K103" s="47">
        <v>0.57415933329448099</v>
      </c>
      <c r="L103" s="47">
        <v>0.42584066670551896</v>
      </c>
      <c r="M103" s="46">
        <v>139</v>
      </c>
      <c r="N103" s="48">
        <v>20.453727301118821</v>
      </c>
      <c r="O103" s="48">
        <v>3.3137922895920697</v>
      </c>
      <c r="P103" s="47">
        <v>6.8734427700467074E-2</v>
      </c>
    </row>
    <row r="104" spans="2:16" x14ac:dyDescent="0.3">
      <c r="B104" s="1" t="s">
        <v>569</v>
      </c>
      <c r="C104" s="26" t="s">
        <v>96</v>
      </c>
      <c r="D104" s="30"/>
      <c r="E104" s="49">
        <v>464214</v>
      </c>
      <c r="F104" s="50" t="s">
        <v>588</v>
      </c>
      <c r="G104" s="49">
        <v>156555</v>
      </c>
      <c r="H104" s="42" t="s">
        <v>584</v>
      </c>
      <c r="I104" s="28"/>
      <c r="J104" s="46">
        <v>25993</v>
      </c>
      <c r="K104" s="47">
        <v>0.87281191089908816</v>
      </c>
      <c r="L104" s="47">
        <v>0.12718808910091178</v>
      </c>
      <c r="M104" s="46">
        <v>303</v>
      </c>
      <c r="N104" s="48">
        <v>55.993571930187372</v>
      </c>
      <c r="O104" s="48">
        <v>6.527162041644587</v>
      </c>
      <c r="P104" s="47">
        <v>0.16603110727859219</v>
      </c>
    </row>
    <row r="105" spans="2:16" x14ac:dyDescent="0.3">
      <c r="B105" s="1" t="s">
        <v>570</v>
      </c>
      <c r="C105" s="26" t="s">
        <v>97</v>
      </c>
      <c r="D105" s="30"/>
      <c r="E105" s="49">
        <v>706367</v>
      </c>
      <c r="F105" s="50" t="s">
        <v>587</v>
      </c>
      <c r="G105" s="49">
        <v>39004</v>
      </c>
      <c r="H105" s="42" t="s">
        <v>583</v>
      </c>
      <c r="I105" s="28"/>
      <c r="J105" s="46">
        <v>9296.2099999999991</v>
      </c>
      <c r="K105" s="47">
        <v>0.47575194622324579</v>
      </c>
      <c r="L105" s="47">
        <v>0.52424805377675432</v>
      </c>
      <c r="M105" s="46">
        <v>501</v>
      </c>
      <c r="N105" s="48">
        <v>13.160594988157714</v>
      </c>
      <c r="O105" s="48">
        <v>7.092630318234006</v>
      </c>
      <c r="P105" s="47">
        <v>0.2383399138549892</v>
      </c>
    </row>
    <row r="106" spans="2:16" x14ac:dyDescent="0.3">
      <c r="B106" s="1" t="s">
        <v>571</v>
      </c>
      <c r="C106" s="26" t="s">
        <v>98</v>
      </c>
      <c r="D106" s="30"/>
      <c r="E106" s="49">
        <v>399769</v>
      </c>
      <c r="F106" s="50" t="s">
        <v>582</v>
      </c>
      <c r="G106" s="49">
        <v>101231</v>
      </c>
      <c r="H106" s="42" t="s">
        <v>584</v>
      </c>
      <c r="I106" s="28"/>
      <c r="J106" s="46">
        <v>4327</v>
      </c>
      <c r="K106" s="47">
        <v>0.18234342500577769</v>
      </c>
      <c r="L106" s="47">
        <v>0.81765657499422228</v>
      </c>
      <c r="M106" s="46">
        <v>129</v>
      </c>
      <c r="N106" s="48">
        <v>10.823750716038511</v>
      </c>
      <c r="O106" s="48">
        <v>3.2268635136791501</v>
      </c>
      <c r="P106" s="47">
        <v>4.2743823532317177E-2</v>
      </c>
    </row>
    <row r="107" spans="2:16" x14ac:dyDescent="0.3">
      <c r="B107" s="1" t="s">
        <v>572</v>
      </c>
      <c r="C107" s="26" t="s">
        <v>99</v>
      </c>
      <c r="D107" s="30"/>
      <c r="E107" s="49">
        <v>253749</v>
      </c>
      <c r="F107" s="50" t="s">
        <v>587</v>
      </c>
      <c r="G107" s="49">
        <v>85067</v>
      </c>
      <c r="H107" s="42" t="s">
        <v>584</v>
      </c>
      <c r="I107" s="28"/>
      <c r="J107" s="46">
        <v>3796.83</v>
      </c>
      <c r="K107" s="47">
        <v>1.9058003650413633E-2</v>
      </c>
      <c r="L107" s="47">
        <v>0.98094199634958634</v>
      </c>
      <c r="M107" s="46">
        <v>88</v>
      </c>
      <c r="N107" s="48">
        <v>14.962935814525379</v>
      </c>
      <c r="O107" s="48">
        <v>3.4679939625377836</v>
      </c>
      <c r="P107" s="47">
        <v>4.4633406608908271E-2</v>
      </c>
    </row>
    <row r="109" spans="2:16" ht="15" thickBot="1" x14ac:dyDescent="0.35">
      <c r="C109" s="52" t="s">
        <v>891</v>
      </c>
      <c r="E109" s="11"/>
      <c r="F109" s="11"/>
      <c r="G109" s="11"/>
      <c r="H109" s="11"/>
      <c r="J109" s="11"/>
      <c r="K109" s="11"/>
      <c r="L109" s="11"/>
      <c r="M109" s="11"/>
      <c r="N109" s="11"/>
      <c r="O109" s="11"/>
      <c r="P109" s="11"/>
    </row>
    <row r="110" spans="2:16" ht="41.4" x14ac:dyDescent="0.3">
      <c r="C110" s="87"/>
      <c r="D110" s="88"/>
      <c r="E110" s="101" t="s">
        <v>374</v>
      </c>
      <c r="F110" s="101"/>
      <c r="G110" s="101" t="s">
        <v>861</v>
      </c>
      <c r="H110" s="88"/>
      <c r="I110" s="88"/>
      <c r="J110" s="89" t="s">
        <v>362</v>
      </c>
      <c r="K110" s="89" t="s">
        <v>371</v>
      </c>
      <c r="L110" s="89" t="s">
        <v>372</v>
      </c>
      <c r="M110" s="89" t="s">
        <v>373</v>
      </c>
      <c r="N110" s="89" t="s">
        <v>591</v>
      </c>
      <c r="O110" s="89" t="s">
        <v>592</v>
      </c>
      <c r="P110" s="90" t="s">
        <v>593</v>
      </c>
    </row>
    <row r="111" spans="2:16" x14ac:dyDescent="0.3">
      <c r="C111" s="86" t="s">
        <v>895</v>
      </c>
      <c r="E111" s="74">
        <f>SUM(E8:E107)</f>
        <v>66174101</v>
      </c>
      <c r="F111" s="73"/>
      <c r="G111" s="74">
        <f>SUM(G8:G107)</f>
        <v>11397871</v>
      </c>
      <c r="H111" s="73"/>
      <c r="I111" s="73"/>
      <c r="J111" s="74">
        <f>SUM(J8:J107)</f>
        <v>2072817.8300000003</v>
      </c>
      <c r="K111" s="75">
        <f>SUMPRODUCT(K8:K107,J8:J107)/SUM(J8:J107)</f>
        <v>0.82109653601349031</v>
      </c>
      <c r="L111" s="75">
        <f>SUMPRODUCT(L8:L107,J8:J107)/SUM(J8:J107)</f>
        <v>0.17890346398650958</v>
      </c>
      <c r="M111" s="74">
        <f>SUM(M8:M107)</f>
        <v>24771</v>
      </c>
      <c r="N111" s="76">
        <f>J111/E111*1000</f>
        <v>31.323702153505646</v>
      </c>
      <c r="O111" s="76">
        <f>M111/E111*10000</f>
        <v>3.7433073703562667</v>
      </c>
      <c r="P111" s="77">
        <f>J111/G111</f>
        <v>0.181860088607776</v>
      </c>
    </row>
    <row r="112" spans="2:16" x14ac:dyDescent="0.3">
      <c r="C112" s="66" t="s">
        <v>871</v>
      </c>
      <c r="D112" s="28"/>
      <c r="E112" s="73"/>
      <c r="F112" s="73"/>
      <c r="G112" s="73"/>
      <c r="H112" s="73"/>
      <c r="I112" s="73"/>
      <c r="J112" s="74">
        <f t="shared" ref="J112:P112" si="0">MEDIAN(J8:J107)</f>
        <v>5560.369999999999</v>
      </c>
      <c r="K112" s="75">
        <f t="shared" si="0"/>
        <v>0.52802962752775695</v>
      </c>
      <c r="L112" s="75">
        <f t="shared" si="0"/>
        <v>0.47197037247224305</v>
      </c>
      <c r="M112" s="74">
        <f t="shared" si="0"/>
        <v>170</v>
      </c>
      <c r="N112" s="76">
        <f t="shared" si="0"/>
        <v>13.113116130670033</v>
      </c>
      <c r="O112" s="76">
        <f t="shared" si="0"/>
        <v>3.4959184317570275</v>
      </c>
      <c r="P112" s="77">
        <f t="shared" si="0"/>
        <v>9.7584223945783588E-2</v>
      </c>
    </row>
    <row r="113" spans="3:16" x14ac:dyDescent="0.3">
      <c r="C113" s="66" t="s">
        <v>894</v>
      </c>
      <c r="D113" s="28"/>
      <c r="E113" s="73"/>
      <c r="F113" s="73"/>
      <c r="G113" s="73"/>
      <c r="H113" s="73"/>
      <c r="I113" s="73"/>
      <c r="J113" s="74">
        <f>AVERAGE(J8:J107)</f>
        <v>20728.178300000003</v>
      </c>
      <c r="K113" s="75">
        <f t="shared" ref="K113:P113" si="1">AVERAGE(K8:K107)</f>
        <v>0.52347991741833388</v>
      </c>
      <c r="L113" s="75">
        <f t="shared" si="1"/>
        <v>0.47652008258166595</v>
      </c>
      <c r="M113" s="74">
        <f t="shared" si="1"/>
        <v>247.71</v>
      </c>
      <c r="N113" s="74">
        <f t="shared" si="1"/>
        <v>51.50426288128002</v>
      </c>
      <c r="O113" s="74">
        <f t="shared" si="1"/>
        <v>4.0703897733074168</v>
      </c>
      <c r="P113" s="77">
        <f t="shared" si="1"/>
        <v>0.11724865239063806</v>
      </c>
    </row>
    <row r="114" spans="3:16" x14ac:dyDescent="0.3">
      <c r="C114" s="66"/>
      <c r="D114" s="28"/>
      <c r="E114" s="28"/>
      <c r="F114" s="28"/>
      <c r="G114" s="28"/>
      <c r="H114" s="28"/>
      <c r="I114" s="28"/>
      <c r="J114" s="28"/>
      <c r="K114" s="34"/>
      <c r="L114" s="28"/>
      <c r="M114" s="28"/>
      <c r="N114" s="28"/>
      <c r="O114" s="28"/>
      <c r="P114" s="67"/>
    </row>
    <row r="115" spans="3:16" x14ac:dyDescent="0.3">
      <c r="C115" s="68" t="s">
        <v>892</v>
      </c>
      <c r="D115" s="64"/>
      <c r="E115" s="64"/>
      <c r="F115" s="64"/>
      <c r="G115" s="64"/>
      <c r="H115" s="64"/>
      <c r="I115" s="64"/>
      <c r="J115" s="64"/>
      <c r="K115" s="64"/>
      <c r="L115" s="64"/>
      <c r="M115" s="64"/>
      <c r="N115" s="64"/>
      <c r="O115" s="64"/>
      <c r="P115" s="69"/>
    </row>
    <row r="116" spans="3:16" x14ac:dyDescent="0.3">
      <c r="C116" s="70" t="s">
        <v>583</v>
      </c>
      <c r="D116" s="44"/>
      <c r="E116" s="44"/>
      <c r="F116" s="44"/>
      <c r="G116" s="44"/>
      <c r="H116" s="44"/>
      <c r="I116" s="44"/>
      <c r="J116" s="58">
        <f t="array" ref="J116">MEDIAN(IF($H$8:$H$107=$C116,J$8:J$107))</f>
        <v>5078</v>
      </c>
      <c r="K116" s="59">
        <f t="array" ref="K116">MEDIAN(IF($H$8:$H$107=$C116,K$8:K$107))</f>
        <v>0.39861111111111114</v>
      </c>
      <c r="L116" s="59">
        <f t="array" ref="L116">MEDIAN(IF($H$8:$H$107=$C116,L$8:L$107))</f>
        <v>0.60138888888888886</v>
      </c>
      <c r="M116" s="58">
        <f t="array" ref="M116">MEDIAN(IF($H$8:$H$107=$C116,M$8:M$107))</f>
        <v>173</v>
      </c>
      <c r="N116" s="60">
        <f t="array" ref="N116">MEDIAN(IF($H$8:$H$107=$C116,N$8:N$107))</f>
        <v>7.1416681215261004</v>
      </c>
      <c r="O116" s="60">
        <f t="array" ref="O116">MEDIAN(IF($H$8:$H$107=$C116,O$8:O$107))</f>
        <v>3.5766226770805281</v>
      </c>
      <c r="P116" s="71">
        <f t="array" ref="P116">MEDIAN(IF($H$8:$H$107=$C116,P$8:P$107))</f>
        <v>0.11813454663633409</v>
      </c>
    </row>
    <row r="117" spans="3:16" x14ac:dyDescent="0.3">
      <c r="C117" s="72" t="s">
        <v>585</v>
      </c>
      <c r="D117" s="73"/>
      <c r="E117" s="73"/>
      <c r="F117" s="73"/>
      <c r="G117" s="73"/>
      <c r="H117" s="73"/>
      <c r="I117" s="73"/>
      <c r="J117" s="74">
        <f t="array" ref="J117">MEDIAN(IF($H$8:$H$107=$C117,J$8:J$107))</f>
        <v>4973.9799999999996</v>
      </c>
      <c r="K117" s="75">
        <f t="array" ref="K117">MEDIAN(IF($H$8:$H$107=$C117,K$8:K$107))</f>
        <v>0.47112481109914794</v>
      </c>
      <c r="L117" s="75">
        <f t="array" ref="L117">MEDIAN(IF($H$8:$H$107=$C117,L$8:L$107))</f>
        <v>0.52887518890085206</v>
      </c>
      <c r="M117" s="74">
        <f t="array" ref="M117">MEDIAN(IF($H$8:$H$107=$C117,M$8:M$107))</f>
        <v>171</v>
      </c>
      <c r="N117" s="76">
        <f t="array" ref="N117">MEDIAN(IF($H$8:$H$107=$C117,N$8:N$107))</f>
        <v>11.15634214989587</v>
      </c>
      <c r="O117" s="76">
        <f t="array" ref="O117">MEDIAN(IF($H$8:$H$107=$C117,O$8:O$107))</f>
        <v>4.2660149824578664</v>
      </c>
      <c r="P117" s="77">
        <f t="array" ref="P117">MEDIAN(IF($H$8:$H$107=$C117,P$8:P$107))</f>
        <v>9.7255928180837101E-2</v>
      </c>
    </row>
    <row r="118" spans="3:16" x14ac:dyDescent="0.3">
      <c r="C118" s="72" t="s">
        <v>586</v>
      </c>
      <c r="D118" s="73"/>
      <c r="E118" s="73"/>
      <c r="F118" s="73"/>
      <c r="G118" s="73"/>
      <c r="H118" s="73"/>
      <c r="I118" s="73"/>
      <c r="J118" s="74">
        <f t="array" ref="J118">MEDIAN(IF($H$8:$H$107=$C118,J$8:J$107))</f>
        <v>5434</v>
      </c>
      <c r="K118" s="75">
        <f t="array" ref="K118">MEDIAN(IF($H$8:$H$107=$C118,K$8:K$107))</f>
        <v>0.58309462496262654</v>
      </c>
      <c r="L118" s="75">
        <f t="array" ref="L118">MEDIAN(IF($H$8:$H$107=$C118,L$8:L$107))</f>
        <v>0.41690537503737357</v>
      </c>
      <c r="M118" s="74">
        <f t="array" ref="M118">MEDIAN(IF($H$8:$H$107=$C118,M$8:M$107))</f>
        <v>157.5</v>
      </c>
      <c r="N118" s="76">
        <f t="array" ref="N118">MEDIAN(IF($H$8:$H$107=$C118,N$8:N$107))</f>
        <v>15.742655014498698</v>
      </c>
      <c r="O118" s="76">
        <f t="array" ref="O118">MEDIAN(IF($H$8:$H$107=$C118,O$8:O$107))</f>
        <v>3.2982781100693193</v>
      </c>
      <c r="P118" s="77">
        <f t="array" ref="P118">MEDIAN(IF($H$8:$H$107=$C118,P$8:P$107))</f>
        <v>8.5756072809727552E-2</v>
      </c>
    </row>
    <row r="119" spans="3:16" x14ac:dyDescent="0.3">
      <c r="C119" s="78" t="s">
        <v>584</v>
      </c>
      <c r="D119" s="6"/>
      <c r="E119" s="6"/>
      <c r="F119" s="6"/>
      <c r="G119" s="6"/>
      <c r="H119" s="6"/>
      <c r="I119" s="6"/>
      <c r="J119" s="61">
        <f t="array" ref="J119">MEDIAN(IF($H$8:$H$107=$C119,J$8:J$107))</f>
        <v>17922</v>
      </c>
      <c r="K119" s="62">
        <f t="array" ref="K119">MEDIAN(IF($H$8:$H$107=$C119,K$8:K$107))</f>
        <v>0.63452739649592682</v>
      </c>
      <c r="L119" s="62">
        <f t="array" ref="L119">MEDIAN(IF($H$8:$H$107=$C119,L$8:L$107))</f>
        <v>0.36547260350407318</v>
      </c>
      <c r="M119" s="61">
        <f t="array" ref="M119">MEDIAN(IF($H$8:$H$107=$C119,M$8:M$107))</f>
        <v>191</v>
      </c>
      <c r="N119" s="63">
        <f t="array" ref="N119">MEDIAN(IF($H$8:$H$107=$C119,N$8:N$107))</f>
        <v>26.455305079993565</v>
      </c>
      <c r="O119" s="63">
        <f t="array" ref="O119">MEDIAN(IF($H$8:$H$107=$C119,O$8:O$107))</f>
        <v>3.4087302675657356</v>
      </c>
      <c r="P119" s="65">
        <f t="array" ref="P119">MEDIAN(IF($H$8:$H$107=$C119,P$8:P$107))</f>
        <v>8.7530444718405154E-2</v>
      </c>
    </row>
    <row r="120" spans="3:16" x14ac:dyDescent="0.3">
      <c r="C120" s="79"/>
      <c r="D120" s="28"/>
      <c r="E120" s="28"/>
      <c r="F120" s="28"/>
      <c r="G120" s="28"/>
      <c r="H120" s="28"/>
      <c r="I120" s="28"/>
      <c r="J120" s="28"/>
      <c r="K120" s="28"/>
      <c r="L120" s="28"/>
      <c r="M120" s="28"/>
      <c r="N120" s="28"/>
      <c r="O120" s="28"/>
      <c r="P120" s="67"/>
    </row>
    <row r="121" spans="3:16" x14ac:dyDescent="0.3">
      <c r="C121" s="68" t="s">
        <v>893</v>
      </c>
      <c r="D121" s="64"/>
      <c r="E121" s="64"/>
      <c r="F121" s="64"/>
      <c r="G121" s="64"/>
      <c r="H121" s="64"/>
      <c r="I121" s="64"/>
      <c r="J121" s="64"/>
      <c r="K121" s="64"/>
      <c r="L121" s="64"/>
      <c r="M121" s="64"/>
      <c r="N121" s="64"/>
      <c r="O121" s="64"/>
      <c r="P121" s="69"/>
    </row>
    <row r="122" spans="3:16" x14ac:dyDescent="0.3">
      <c r="C122" s="70" t="s">
        <v>581</v>
      </c>
      <c r="D122" s="44"/>
      <c r="E122" s="44"/>
      <c r="F122" s="44"/>
      <c r="G122" s="44"/>
      <c r="H122" s="44"/>
      <c r="I122" s="44"/>
      <c r="J122" s="58">
        <f t="array" ref="J122">MEDIAN(IF($F$8:$F$107=$C122,J$8:J$107))</f>
        <v>5504</v>
      </c>
      <c r="K122" s="59">
        <f t="array" ref="K122">MEDIAN(IF($F$8:$F$107=$C122,K$8:K$107))</f>
        <v>0.76371681415929205</v>
      </c>
      <c r="L122" s="59">
        <f t="array" ref="L122">MEDIAN(IF($F$8:$F$107=$C122,L$8:L$107))</f>
        <v>0.23628318584070795</v>
      </c>
      <c r="M122" s="58">
        <f t="array" ref="M122">MEDIAN(IF($F$8:$F$107=$C122,M$8:M$107))</f>
        <v>78</v>
      </c>
      <c r="N122" s="60">
        <f t="array" ref="N122">MEDIAN(IF($F$8:$F$107=$C122,N$8:N$107))</f>
        <v>13.611663764589277</v>
      </c>
      <c r="O122" s="60">
        <f t="array" ref="O122">MEDIAN(IF($F$8:$F$107=$C122,O$8:O$107))</f>
        <v>2.4406964599133554</v>
      </c>
      <c r="P122" s="71">
        <f t="array" ref="P122">MEDIAN(IF($F$8:$F$107=$C122,P$8:P$107))</f>
        <v>6.8285932159456025E-2</v>
      </c>
    </row>
    <row r="123" spans="3:16" x14ac:dyDescent="0.3">
      <c r="C123" s="72" t="s">
        <v>587</v>
      </c>
      <c r="D123" s="73"/>
      <c r="E123" s="73"/>
      <c r="F123" s="73"/>
      <c r="G123" s="73"/>
      <c r="H123" s="73"/>
      <c r="I123" s="73"/>
      <c r="J123" s="74">
        <f t="array" ref="J123">MEDIAN(IF($F$8:$F$107=$C123,J$8:J$107))</f>
        <v>6887.5</v>
      </c>
      <c r="K123" s="75">
        <f t="array" ref="K123">MEDIAN(IF($F$8:$F$107=$C123,K$8:K$107))</f>
        <v>0.47778501233845633</v>
      </c>
      <c r="L123" s="75">
        <f t="array" ref="L123">MEDIAN(IF($F$8:$F$107=$C123,L$8:L$107))</f>
        <v>0.52221498766154373</v>
      </c>
      <c r="M123" s="74">
        <f t="array" ref="M123">MEDIAN(IF($F$8:$F$107=$C123,M$8:M$107))</f>
        <v>214</v>
      </c>
      <c r="N123" s="76">
        <f t="array" ref="N123">MEDIAN(IF($F$8:$F$107=$C123,N$8:N$107))</f>
        <v>15.302624371240807</v>
      </c>
      <c r="O123" s="76">
        <f t="array" ref="O123">MEDIAN(IF($F$8:$F$107=$C123,O$8:O$107))</f>
        <v>4.2983583057921955</v>
      </c>
      <c r="P123" s="77">
        <f t="array" ref="P123">MEDIAN(IF($F$8:$F$107=$C123,P$8:P$107))</f>
        <v>0.10080404598855161</v>
      </c>
    </row>
    <row r="124" spans="3:16" x14ac:dyDescent="0.3">
      <c r="C124" s="72" t="s">
        <v>582</v>
      </c>
      <c r="D124" s="73"/>
      <c r="E124" s="73"/>
      <c r="F124" s="73"/>
      <c r="G124" s="73"/>
      <c r="H124" s="73"/>
      <c r="I124" s="73"/>
      <c r="J124" s="74">
        <f t="array" ref="J124">MEDIAN(IF($F$8:$F$107=$C124,J$8:J$107))</f>
        <v>6163.7999999999993</v>
      </c>
      <c r="K124" s="75">
        <f t="array" ref="K124">MEDIAN(IF($F$8:$F$107=$C124,K$8:K$107))</f>
        <v>0.54581207482993199</v>
      </c>
      <c r="L124" s="75">
        <f t="array" ref="L124">MEDIAN(IF($F$8:$F$107=$C124,L$8:L$107))</f>
        <v>0.45418792517006801</v>
      </c>
      <c r="M124" s="74">
        <f t="array" ref="M124">MEDIAN(IF($F$8:$F$107=$C124,M$8:M$107))</f>
        <v>173</v>
      </c>
      <c r="N124" s="76">
        <f t="array" ref="N124">MEDIAN(IF($F$8:$F$107=$C124,N$8:N$107))</f>
        <v>11.911710660008216</v>
      </c>
      <c r="O124" s="76">
        <f t="array" ref="O124">MEDIAN(IF($F$8:$F$107=$C124,O$8:O$107))</f>
        <v>3.2482618572313622</v>
      </c>
      <c r="P124" s="77">
        <f t="array" ref="P124">MEDIAN(IF($F$8:$F$107=$C124,P$8:P$107))</f>
        <v>9.8341634741523937E-2</v>
      </c>
    </row>
    <row r="125" spans="3:16" ht="15" thickBot="1" x14ac:dyDescent="0.35">
      <c r="C125" s="80" t="s">
        <v>588</v>
      </c>
      <c r="D125" s="81"/>
      <c r="E125" s="81"/>
      <c r="F125" s="81"/>
      <c r="G125" s="81"/>
      <c r="H125" s="81"/>
      <c r="I125" s="81"/>
      <c r="J125" s="82">
        <f t="array" ref="J125">MEDIAN(IF($F$8:$F$107=$C125,J$8:J$107))</f>
        <v>5118.2</v>
      </c>
      <c r="K125" s="83">
        <f t="array" ref="K125">MEDIAN(IF($F$8:$F$107=$C125,K$8:K$107))</f>
        <v>0.47112481109914794</v>
      </c>
      <c r="L125" s="83">
        <f t="array" ref="L125">MEDIAN(IF($F$8:$F$107=$C125,L$8:L$107))</f>
        <v>0.52887518890085206</v>
      </c>
      <c r="M125" s="82">
        <f t="array" ref="M125">MEDIAN(IF($F$8:$F$107=$C125,M$8:M$107))</f>
        <v>197</v>
      </c>
      <c r="N125" s="84">
        <f t="array" ref="N125">MEDIAN(IF($F$8:$F$107=$C125,N$8:N$107))</f>
        <v>9.9257845963211331</v>
      </c>
      <c r="O125" s="84">
        <f t="array" ref="O125">MEDIAN(IF($F$8:$F$107=$C125,O$8:O$107))</f>
        <v>4.4330402769256914</v>
      </c>
      <c r="P125" s="85">
        <f t="array" ref="P125">MEDIAN(IF($F$8:$F$107=$C125,P$8:P$107))</f>
        <v>9.8035456610776284E-2</v>
      </c>
    </row>
    <row r="128" spans="3:16" x14ac:dyDescent="0.3">
      <c r="C128" s="4" t="s">
        <v>864</v>
      </c>
      <c r="D128" s="52"/>
    </row>
    <row r="129" spans="3:4" x14ac:dyDescent="0.3">
      <c r="C129" s="1" t="s">
        <v>903</v>
      </c>
      <c r="D129" s="110" t="s">
        <v>905</v>
      </c>
    </row>
    <row r="130" spans="3:4" x14ac:dyDescent="0.3">
      <c r="C130" s="1" t="s">
        <v>904</v>
      </c>
      <c r="D130" s="110" t="s">
        <v>906</v>
      </c>
    </row>
    <row r="131" spans="3:4" x14ac:dyDescent="0.3">
      <c r="C131" s="1" t="s">
        <v>907</v>
      </c>
      <c r="D131" s="111" t="s">
        <v>916</v>
      </c>
    </row>
    <row r="132" spans="3:4" x14ac:dyDescent="0.3">
      <c r="C132" s="1" t="s">
        <v>917</v>
      </c>
      <c r="D132" s="11" t="s">
        <v>914</v>
      </c>
    </row>
  </sheetData>
  <autoFilter ref="B7:P10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12"/>
  <sheetViews>
    <sheetView showGridLines="0" workbookViewId="0"/>
  </sheetViews>
  <sheetFormatPr defaultColWidth="9.109375" defaultRowHeight="13.8" x14ac:dyDescent="0.3"/>
  <cols>
    <col min="1" max="1" width="9.109375" style="1"/>
    <col min="2" max="2" width="8.33203125" style="1" hidden="1" customWidth="1"/>
    <col min="3" max="3" width="28.6640625" style="1" customWidth="1"/>
    <col min="4" max="4" width="0.88671875" style="11" customWidth="1"/>
    <col min="5" max="5" width="10.33203125" style="11" customWidth="1"/>
    <col min="6" max="6" width="0.88671875" style="11" customWidth="1"/>
    <col min="7" max="7" width="13.6640625" style="112" customWidth="1"/>
    <col min="8" max="8" width="0.88671875" style="11" customWidth="1"/>
    <col min="9" max="14" width="10" style="1" customWidth="1"/>
    <col min="15" max="15" width="11.33203125" style="1" customWidth="1"/>
    <col min="16" max="17" width="10" style="1" customWidth="1"/>
    <col min="18" max="18" width="0.88671875" style="11" customWidth="1"/>
    <col min="19" max="21" width="10" style="1" customWidth="1"/>
    <col min="22" max="22" width="0.88671875" style="11" customWidth="1"/>
    <col min="23" max="25" width="10" style="1" customWidth="1"/>
    <col min="26" max="16384" width="9.109375" style="1"/>
  </cols>
  <sheetData>
    <row r="1" spans="2:25" ht="15.6" x14ac:dyDescent="0.3">
      <c r="B1" s="4"/>
      <c r="C1" s="23" t="s">
        <v>841</v>
      </c>
    </row>
    <row r="2" spans="2:25" x14ac:dyDescent="0.3">
      <c r="B2" s="24"/>
      <c r="C2" s="24" t="s">
        <v>843</v>
      </c>
    </row>
    <row r="3" spans="2:25" x14ac:dyDescent="0.3">
      <c r="B3" s="24"/>
      <c r="C3" s="38" t="s">
        <v>860</v>
      </c>
    </row>
    <row r="4" spans="2:25" x14ac:dyDescent="0.3">
      <c r="B4" s="24"/>
      <c r="C4" s="24" t="s">
        <v>1007</v>
      </c>
    </row>
    <row r="5" spans="2:25" x14ac:dyDescent="0.3">
      <c r="B5" s="24"/>
    </row>
    <row r="6" spans="2:25" ht="28.2" thickBot="1" x14ac:dyDescent="0.35">
      <c r="G6" s="119" t="s">
        <v>921</v>
      </c>
      <c r="I6" s="36" t="s">
        <v>919</v>
      </c>
      <c r="J6" s="36"/>
      <c r="K6" s="36"/>
      <c r="L6" s="36"/>
      <c r="M6" s="36"/>
      <c r="N6" s="36"/>
      <c r="O6" s="36"/>
      <c r="P6" s="36"/>
      <c r="Q6" s="36"/>
      <c r="S6" s="36" t="s">
        <v>918</v>
      </c>
      <c r="T6" s="36"/>
      <c r="U6" s="36"/>
      <c r="W6" s="36" t="s">
        <v>846</v>
      </c>
      <c r="X6" s="36"/>
      <c r="Y6" s="36"/>
    </row>
    <row r="7" spans="2:25" ht="43.95" customHeight="1" x14ac:dyDescent="0.3">
      <c r="B7" s="12" t="s">
        <v>578</v>
      </c>
      <c r="C7" s="12" t="s">
        <v>829</v>
      </c>
      <c r="E7" s="104" t="s">
        <v>374</v>
      </c>
      <c r="G7" s="39" t="s">
        <v>844</v>
      </c>
      <c r="H7" s="40"/>
      <c r="I7" s="39" t="s">
        <v>845</v>
      </c>
      <c r="J7" s="39" t="s">
        <v>1008</v>
      </c>
      <c r="K7" s="39" t="s">
        <v>852</v>
      </c>
      <c r="L7" s="39" t="s">
        <v>848</v>
      </c>
      <c r="M7" s="39" t="s">
        <v>849</v>
      </c>
      <c r="N7" s="39" t="s">
        <v>850</v>
      </c>
      <c r="O7" s="39" t="s">
        <v>851</v>
      </c>
      <c r="P7" s="39" t="s">
        <v>853</v>
      </c>
      <c r="Q7" s="39" t="s">
        <v>847</v>
      </c>
      <c r="R7" s="40"/>
      <c r="S7" s="39" t="s">
        <v>854</v>
      </c>
      <c r="T7" s="39" t="s">
        <v>855</v>
      </c>
      <c r="U7" s="39" t="s">
        <v>856</v>
      </c>
      <c r="V7" s="40"/>
      <c r="W7" s="39" t="s">
        <v>857</v>
      </c>
      <c r="X7" s="39" t="s">
        <v>920</v>
      </c>
      <c r="Y7" s="39" t="s">
        <v>858</v>
      </c>
    </row>
    <row r="8" spans="2:25" ht="7.2" customHeight="1" x14ac:dyDescent="0.3">
      <c r="B8" s="52"/>
      <c r="C8" s="52"/>
      <c r="E8" s="104"/>
      <c r="G8" s="40"/>
      <c r="H8" s="40"/>
      <c r="I8" s="40"/>
      <c r="J8" s="40"/>
      <c r="K8" s="40"/>
      <c r="L8" s="40"/>
      <c r="M8" s="40"/>
      <c r="N8" s="40"/>
      <c r="O8" s="40"/>
      <c r="P8" s="40"/>
      <c r="Q8" s="40"/>
      <c r="R8" s="40"/>
      <c r="S8" s="40"/>
      <c r="T8" s="40"/>
      <c r="U8" s="40"/>
      <c r="V8" s="40"/>
      <c r="W8" s="40"/>
      <c r="X8" s="40"/>
      <c r="Y8" s="40"/>
    </row>
    <row r="9" spans="2:25" x14ac:dyDescent="0.3">
      <c r="B9" s="1" t="s">
        <v>476</v>
      </c>
      <c r="C9" s="30" t="s">
        <v>1</v>
      </c>
      <c r="E9" s="25">
        <f>VLOOKUP(B9,'City Population Stats'!B:E,4,FALSE)</f>
        <v>567242</v>
      </c>
      <c r="G9" s="113">
        <v>0.90503530701596202</v>
      </c>
      <c r="H9" s="114">
        <v>0</v>
      </c>
      <c r="I9" s="98">
        <v>0.89969660194174761</v>
      </c>
      <c r="J9" s="98">
        <v>0.90111834063456153</v>
      </c>
      <c r="K9" s="98">
        <v>0.89781469506076483</v>
      </c>
      <c r="L9" s="98">
        <v>0.91290983606557374</v>
      </c>
      <c r="M9" s="98">
        <v>0.91082148904510241</v>
      </c>
      <c r="N9" s="98">
        <v>0.89591836734693875</v>
      </c>
      <c r="O9" s="98">
        <v>0.89781469506076483</v>
      </c>
      <c r="P9" s="98">
        <v>0.90114132113768319</v>
      </c>
      <c r="Q9" s="98">
        <v>0.91148134629423294</v>
      </c>
      <c r="R9" s="114">
        <v>0</v>
      </c>
      <c r="S9" s="98">
        <v>0.89436555891238667</v>
      </c>
      <c r="T9" s="98">
        <v>0.91009182111885734</v>
      </c>
      <c r="U9" s="98">
        <v>0.91487537509951622</v>
      </c>
      <c r="V9" s="114">
        <v>0</v>
      </c>
      <c r="W9" s="98">
        <v>0.90371461875123715</v>
      </c>
      <c r="X9" s="98">
        <v>0.9063925613386653</v>
      </c>
      <c r="Y9" s="98">
        <v>0.90209024515761693</v>
      </c>
    </row>
    <row r="10" spans="2:25" x14ac:dyDescent="0.3">
      <c r="B10" s="1" t="s">
        <v>477</v>
      </c>
      <c r="C10" s="26" t="s">
        <v>2</v>
      </c>
      <c r="E10" s="25">
        <f>VLOOKUP(B10,'City Population Stats'!B:E,4,FALSE)</f>
        <v>346023</v>
      </c>
      <c r="G10" s="115">
        <v>0.67202397878353504</v>
      </c>
      <c r="H10" s="114">
        <v>1</v>
      </c>
      <c r="I10" s="116">
        <v>0.63218527315914486</v>
      </c>
      <c r="J10" s="116">
        <v>0.67689264345823941</v>
      </c>
      <c r="K10" s="116">
        <v>0.6663943485991638</v>
      </c>
      <c r="L10" s="116">
        <v>0.66798941798941802</v>
      </c>
      <c r="M10" s="116">
        <v>0.66691386799449093</v>
      </c>
      <c r="N10" s="116">
        <v>0.68370607028753994</v>
      </c>
      <c r="O10" s="116">
        <v>0.6663943485991638</v>
      </c>
      <c r="P10" s="116">
        <v>0.67261785132087271</v>
      </c>
      <c r="Q10" s="116">
        <v>0.66983938915218533</v>
      </c>
      <c r="R10" s="114">
        <v>0</v>
      </c>
      <c r="S10" s="116">
        <v>0.64797306976077929</v>
      </c>
      <c r="T10" s="116">
        <v>0.66320728334835166</v>
      </c>
      <c r="U10" s="116">
        <v>0.6874972744319916</v>
      </c>
      <c r="V10" s="114">
        <v>0</v>
      </c>
      <c r="W10" s="116">
        <v>0.67383986789736638</v>
      </c>
      <c r="X10" s="116">
        <v>0.67260660585453247</v>
      </c>
      <c r="Y10" s="116">
        <v>0.66530266685480455</v>
      </c>
    </row>
    <row r="11" spans="2:25" x14ac:dyDescent="0.3">
      <c r="B11" s="1" t="s">
        <v>478</v>
      </c>
      <c r="C11" s="31" t="s">
        <v>3</v>
      </c>
      <c r="E11" s="25">
        <f>VLOOKUP(B11,'City Population Stats'!B:E,4,FALSE)</f>
        <v>290509</v>
      </c>
      <c r="G11" s="115">
        <v>0.75550345321462264</v>
      </c>
      <c r="H11" s="114">
        <v>2</v>
      </c>
      <c r="I11" s="116">
        <v>0.79080107879583061</v>
      </c>
      <c r="J11" s="116">
        <v>0.74772140361537298</v>
      </c>
      <c r="K11" s="116">
        <v>0.82314961765978933</v>
      </c>
      <c r="L11" s="116">
        <v>0.75872382851445663</v>
      </c>
      <c r="M11" s="116">
        <v>0.77870439780109946</v>
      </c>
      <c r="N11" s="116">
        <v>0.8752346142447891</v>
      </c>
      <c r="O11" s="116">
        <v>0.82314961765978933</v>
      </c>
      <c r="P11" s="116">
        <v>0.79823438337402486</v>
      </c>
      <c r="Q11" s="116">
        <v>0.71871837247139914</v>
      </c>
      <c r="R11" s="114">
        <v>0</v>
      </c>
      <c r="S11" s="116">
        <v>0.81947472579076241</v>
      </c>
      <c r="T11" s="116">
        <v>0.78788746737954296</v>
      </c>
      <c r="U11" s="116">
        <v>0.73083007243360254</v>
      </c>
      <c r="V11" s="114">
        <v>0</v>
      </c>
      <c r="W11" s="116">
        <v>0.73942402109142757</v>
      </c>
      <c r="X11" s="116">
        <v>0.75665265126278602</v>
      </c>
      <c r="Y11" s="116">
        <v>0.78184581744486814</v>
      </c>
    </row>
    <row r="12" spans="2:25" x14ac:dyDescent="0.3">
      <c r="B12" s="1" t="s">
        <v>479</v>
      </c>
      <c r="C12" s="26" t="s">
        <v>4</v>
      </c>
      <c r="E12" s="25">
        <f>VLOOKUP(B12,'City Population Stats'!B:E,4,FALSE)</f>
        <v>399679</v>
      </c>
      <c r="G12" s="115">
        <v>0.60238826373427545</v>
      </c>
      <c r="H12" s="114">
        <v>3</v>
      </c>
      <c r="I12" s="116">
        <v>0.58921755725190839</v>
      </c>
      <c r="J12" s="116">
        <v>0.61909696283265458</v>
      </c>
      <c r="K12" s="116">
        <v>0.63258142104921011</v>
      </c>
      <c r="L12" s="116">
        <v>0.60795787009947333</v>
      </c>
      <c r="M12" s="116">
        <v>0.6</v>
      </c>
      <c r="N12" s="116">
        <v>0.6164705882352941</v>
      </c>
      <c r="O12" s="116">
        <v>0.63258142104921011</v>
      </c>
      <c r="P12" s="116">
        <v>0.60910275849227247</v>
      </c>
      <c r="Q12" s="116">
        <v>0.58925378891847979</v>
      </c>
      <c r="R12" s="114">
        <v>0</v>
      </c>
      <c r="S12" s="116">
        <v>0.60383032605254827</v>
      </c>
      <c r="T12" s="116">
        <v>0.59118244699410927</v>
      </c>
      <c r="U12" s="116">
        <v>0.59276262489873077</v>
      </c>
      <c r="V12" s="114">
        <v>0</v>
      </c>
      <c r="W12" s="116">
        <v>0.6060744964658642</v>
      </c>
      <c r="X12" s="116">
        <v>0.60333816102352567</v>
      </c>
      <c r="Y12" s="116">
        <v>0.58923873554098638</v>
      </c>
    </row>
    <row r="13" spans="2:25" x14ac:dyDescent="0.3">
      <c r="B13" s="1" t="s">
        <v>480</v>
      </c>
      <c r="C13" s="26" t="s">
        <v>5</v>
      </c>
      <c r="E13" s="25">
        <f>VLOOKUP(B13,'City Population Stats'!B:E,4,FALSE)</f>
        <v>246301</v>
      </c>
      <c r="G13" s="115">
        <v>0.99030896025333925</v>
      </c>
      <c r="H13" s="114">
        <v>4</v>
      </c>
      <c r="I13" s="116">
        <v>0.98988748041589514</v>
      </c>
      <c r="J13" s="116">
        <v>0.99155953772237371</v>
      </c>
      <c r="K13" s="116">
        <v>0.99280876911261606</v>
      </c>
      <c r="L13" s="116">
        <v>0.9910714285714286</v>
      </c>
      <c r="M13" s="116">
        <v>0.99002378942521674</v>
      </c>
      <c r="N13" s="116">
        <v>0.98333333333333328</v>
      </c>
      <c r="O13" s="116">
        <v>0.99280876911261606</v>
      </c>
      <c r="P13" s="116">
        <v>0.99136544238782831</v>
      </c>
      <c r="Q13" s="116">
        <v>0.98955422023476802</v>
      </c>
      <c r="R13" s="114">
        <v>0</v>
      </c>
      <c r="S13" s="116">
        <v>0.99408704643122558</v>
      </c>
      <c r="T13" s="116">
        <v>0.99210743675242441</v>
      </c>
      <c r="U13" s="116">
        <v>0.99089532653679213</v>
      </c>
      <c r="V13" s="114">
        <v>0</v>
      </c>
      <c r="W13" s="116">
        <v>0.98649592549476139</v>
      </c>
      <c r="X13" s="116">
        <v>0.992042332231174</v>
      </c>
      <c r="Y13" s="116">
        <v>0.98609615506429338</v>
      </c>
    </row>
    <row r="14" spans="2:25" x14ac:dyDescent="0.3">
      <c r="B14" s="1" t="s">
        <v>481</v>
      </c>
      <c r="C14" s="26" t="s">
        <v>6</v>
      </c>
      <c r="E14" s="25">
        <f>VLOOKUP(B14,'City Population Stats'!B:E,4,FALSE)</f>
        <v>515426</v>
      </c>
      <c r="G14" s="115">
        <v>0.77358179131316229</v>
      </c>
      <c r="H14" s="114">
        <v>5</v>
      </c>
      <c r="I14" s="116">
        <v>0.73248618877302574</v>
      </c>
      <c r="J14" s="116">
        <v>0.77287941092091417</v>
      </c>
      <c r="K14" s="116">
        <v>0.76962801242757584</v>
      </c>
      <c r="L14" s="116">
        <v>0.79071508798202916</v>
      </c>
      <c r="M14" s="116">
        <v>0.79740822964530955</v>
      </c>
      <c r="N14" s="116">
        <v>0.79661016949152541</v>
      </c>
      <c r="O14" s="116">
        <v>0.76962801242757584</v>
      </c>
      <c r="P14" s="116">
        <v>0.74391916663506152</v>
      </c>
      <c r="Q14" s="116">
        <v>0.82088139007806593</v>
      </c>
      <c r="R14" s="114">
        <v>0</v>
      </c>
      <c r="S14" s="116">
        <v>0.75502697097996618</v>
      </c>
      <c r="T14" s="116">
        <v>0.77841573445489609</v>
      </c>
      <c r="U14" s="116">
        <v>0.80600110758697074</v>
      </c>
      <c r="V14" s="114">
        <v>0</v>
      </c>
      <c r="W14" s="116">
        <v>0.75465452673801536</v>
      </c>
      <c r="X14" s="116">
        <v>0.78490677199342307</v>
      </c>
      <c r="Y14" s="116">
        <v>0.75013291566680562</v>
      </c>
    </row>
    <row r="15" spans="2:25" x14ac:dyDescent="0.3">
      <c r="B15" s="1" t="s">
        <v>482</v>
      </c>
      <c r="C15" s="26" t="s">
        <v>7</v>
      </c>
      <c r="E15" s="25">
        <f>VLOOKUP(B15,'City Population Stats'!B:E,4,FALSE)</f>
        <v>398994</v>
      </c>
      <c r="G15" s="115">
        <v>0.87475198412698407</v>
      </c>
      <c r="H15" s="114">
        <v>6</v>
      </c>
      <c r="I15" s="116">
        <v>0.87774906210921222</v>
      </c>
      <c r="J15" s="116">
        <v>0.90652382341906712</v>
      </c>
      <c r="K15" s="116">
        <v>0.87032905744562183</v>
      </c>
      <c r="L15" s="116">
        <v>0.89018087855297157</v>
      </c>
      <c r="M15" s="116">
        <v>0.87676321469805729</v>
      </c>
      <c r="N15" s="116">
        <v>0.9210031347962383</v>
      </c>
      <c r="O15" s="116">
        <v>0.87032905744562183</v>
      </c>
      <c r="P15" s="116">
        <v>0.89228146580143664</v>
      </c>
      <c r="Q15" s="116">
        <v>0.84958397688206866</v>
      </c>
      <c r="R15" s="114">
        <v>0</v>
      </c>
      <c r="S15" s="116">
        <v>0.87721329666618419</v>
      </c>
      <c r="T15" s="116">
        <v>0.8778504225801308</v>
      </c>
      <c r="U15" s="116">
        <v>0.84579430113625254</v>
      </c>
      <c r="V15" s="114">
        <v>0</v>
      </c>
      <c r="W15" s="116">
        <v>0.88414022758005317</v>
      </c>
      <c r="X15" s="116">
        <v>0.87984205244556923</v>
      </c>
      <c r="Y15" s="116">
        <v>0.83361211870618523</v>
      </c>
    </row>
    <row r="16" spans="2:25" x14ac:dyDescent="0.3">
      <c r="B16" s="1" t="s">
        <v>483</v>
      </c>
      <c r="C16" s="26" t="s">
        <v>8</v>
      </c>
      <c r="E16" s="25">
        <f>VLOOKUP(B16,'City Population Stats'!B:E,4,FALSE)</f>
        <v>1003496</v>
      </c>
      <c r="G16" s="115">
        <v>0.69997578966398377</v>
      </c>
      <c r="H16" s="114">
        <v>7</v>
      </c>
      <c r="I16" s="116">
        <v>0.68054973862596368</v>
      </c>
      <c r="J16" s="116">
        <v>0.70365690524924651</v>
      </c>
      <c r="K16" s="116">
        <v>0.67341718684000562</v>
      </c>
      <c r="L16" s="116">
        <v>0.71454955879335114</v>
      </c>
      <c r="M16" s="116">
        <v>0.70023955283470851</v>
      </c>
      <c r="N16" s="116">
        <v>0.693359375</v>
      </c>
      <c r="O16" s="116">
        <v>0.67341718684000562</v>
      </c>
      <c r="P16" s="116">
        <v>0.69538872932554219</v>
      </c>
      <c r="Q16" s="116">
        <v>0.70524105592062003</v>
      </c>
      <c r="R16" s="114">
        <v>0</v>
      </c>
      <c r="S16" s="116">
        <v>0.71278065342942265</v>
      </c>
      <c r="T16" s="116">
        <v>0.69097444781290607</v>
      </c>
      <c r="U16" s="116">
        <v>0.69687991852606235</v>
      </c>
      <c r="V16" s="114">
        <v>0</v>
      </c>
      <c r="W16" s="116">
        <v>0.69585658420844498</v>
      </c>
      <c r="X16" s="116">
        <v>0.70457947547757949</v>
      </c>
      <c r="Y16" s="116">
        <v>0.68142741919619143</v>
      </c>
    </row>
    <row r="17" spans="2:25" x14ac:dyDescent="0.3">
      <c r="B17" s="1" t="s">
        <v>484</v>
      </c>
      <c r="C17" s="26" t="s">
        <v>9</v>
      </c>
      <c r="E17" s="25">
        <f>VLOOKUP(B17,'City Population Stats'!B:E,4,FALSE)</f>
        <v>410726</v>
      </c>
      <c r="G17" s="115">
        <v>0.46180253502990626</v>
      </c>
      <c r="H17" s="114">
        <v>8</v>
      </c>
      <c r="I17" s="116">
        <v>0.47827575711459441</v>
      </c>
      <c r="J17" s="116">
        <v>0.45705810166176103</v>
      </c>
      <c r="K17" s="116">
        <v>0.43030381216538732</v>
      </c>
      <c r="L17" s="116">
        <v>0.44532488114104596</v>
      </c>
      <c r="M17" s="116">
        <v>0.46842594025692619</v>
      </c>
      <c r="N17" s="116">
        <v>0.45759368836291914</v>
      </c>
      <c r="O17" s="116">
        <v>0.43030381216538732</v>
      </c>
      <c r="P17" s="116">
        <v>0.45673531143455698</v>
      </c>
      <c r="Q17" s="116">
        <v>0.47469688523447845</v>
      </c>
      <c r="R17" s="114">
        <v>0</v>
      </c>
      <c r="S17" s="116">
        <v>0.4670591710981683</v>
      </c>
      <c r="T17" s="116">
        <v>0.48072795146990199</v>
      </c>
      <c r="U17" s="116">
        <v>0.46604580253869354</v>
      </c>
      <c r="V17" s="114">
        <v>0</v>
      </c>
      <c r="W17" s="116">
        <v>0.45388478535103099</v>
      </c>
      <c r="X17" s="116">
        <v>0.46380653491931828</v>
      </c>
      <c r="Y17" s="116">
        <v>0.47303045771652202</v>
      </c>
    </row>
    <row r="18" spans="2:25" x14ac:dyDescent="0.3">
      <c r="B18" s="1" t="s">
        <v>485</v>
      </c>
      <c r="C18" s="26" t="s">
        <v>10</v>
      </c>
      <c r="E18" s="25">
        <f>VLOOKUP(B18,'City Population Stats'!B:E,4,FALSE)</f>
        <v>576870</v>
      </c>
      <c r="G18" s="115">
        <v>0.87124134618885551</v>
      </c>
      <c r="H18" s="114">
        <v>9</v>
      </c>
      <c r="I18" s="116">
        <v>0.88842913557242331</v>
      </c>
      <c r="J18" s="116">
        <v>0.79739308413228482</v>
      </c>
      <c r="K18" s="116">
        <v>0.91136191915375897</v>
      </c>
      <c r="L18" s="116">
        <v>0.85828877005347592</v>
      </c>
      <c r="M18" s="116">
        <v>0.87985341188477062</v>
      </c>
      <c r="N18" s="116">
        <v>0.875</v>
      </c>
      <c r="O18" s="116">
        <v>0.91136191915375897</v>
      </c>
      <c r="P18" s="116">
        <v>0.87876080466860951</v>
      </c>
      <c r="Q18" s="116">
        <v>0.85055893184805387</v>
      </c>
      <c r="R18" s="114">
        <v>0</v>
      </c>
      <c r="S18" s="116">
        <v>0.89079665643125217</v>
      </c>
      <c r="T18" s="116">
        <v>0.87024742535138289</v>
      </c>
      <c r="U18" s="116">
        <v>0.86349441743073474</v>
      </c>
      <c r="V18" s="114">
        <v>0</v>
      </c>
      <c r="W18" s="116">
        <v>0.86364941877163548</v>
      </c>
      <c r="X18" s="116">
        <v>0.87755462596742384</v>
      </c>
      <c r="Y18" s="116">
        <v>0.85829297238348778</v>
      </c>
    </row>
    <row r="19" spans="2:25" x14ac:dyDescent="0.3">
      <c r="B19" s="1" t="s">
        <v>486</v>
      </c>
      <c r="C19" s="26" t="s">
        <v>11</v>
      </c>
      <c r="E19" s="25">
        <f>VLOOKUP(B19,'City Population Stats'!B:E,4,FALSE)</f>
        <v>227473</v>
      </c>
      <c r="G19" s="115">
        <v>0.51812741837835941</v>
      </c>
      <c r="H19" s="114">
        <v>10</v>
      </c>
      <c r="I19" s="116">
        <v>0.56468240771533085</v>
      </c>
      <c r="J19" s="116">
        <v>0.49604910399322705</v>
      </c>
      <c r="K19" s="116">
        <v>0.3882648341482754</v>
      </c>
      <c r="L19" s="116">
        <v>0.51119402985074625</v>
      </c>
      <c r="M19" s="116">
        <v>0.49910204081632653</v>
      </c>
      <c r="N19" s="116">
        <v>0.61538461538461542</v>
      </c>
      <c r="O19" s="116">
        <v>0.3882648341482754</v>
      </c>
      <c r="P19" s="116">
        <v>0.54613247648692975</v>
      </c>
      <c r="Q19" s="116">
        <v>0.46485991063813537</v>
      </c>
      <c r="R19" s="114">
        <v>0</v>
      </c>
      <c r="S19" s="116">
        <v>0.55359799883552929</v>
      </c>
      <c r="T19" s="116">
        <v>0.50464763662733203</v>
      </c>
      <c r="U19" s="116">
        <v>0.46204341609255167</v>
      </c>
      <c r="V19" s="114">
        <v>0</v>
      </c>
      <c r="W19" s="116">
        <v>0.55043408528293991</v>
      </c>
      <c r="X19" s="116">
        <v>0.5120617491185504</v>
      </c>
      <c r="Y19" s="116">
        <v>0.48809907193254676</v>
      </c>
    </row>
    <row r="20" spans="2:25" x14ac:dyDescent="0.3">
      <c r="B20" s="1" t="s">
        <v>487</v>
      </c>
      <c r="C20" s="26" t="s">
        <v>12</v>
      </c>
      <c r="E20" s="25">
        <f>VLOOKUP(B20,'City Population Stats'!B:E,4,FALSE)</f>
        <v>240861</v>
      </c>
      <c r="G20" s="115">
        <v>0.70123739785630901</v>
      </c>
      <c r="H20" s="114">
        <v>11</v>
      </c>
      <c r="I20" s="116">
        <v>0.68718238283455679</v>
      </c>
      <c r="J20" s="116">
        <v>0.65252452847094666</v>
      </c>
      <c r="K20" s="116">
        <v>0.69613597456590859</v>
      </c>
      <c r="L20" s="116">
        <v>0.7142857142857143</v>
      </c>
      <c r="M20" s="116">
        <v>0.70843018750968545</v>
      </c>
      <c r="N20" s="116">
        <v>0.68704512372634641</v>
      </c>
      <c r="O20" s="116">
        <v>0.69613597456590859</v>
      </c>
      <c r="P20" s="116">
        <v>0.68006223946827515</v>
      </c>
      <c r="Q20" s="116">
        <v>0.70720929345545891</v>
      </c>
      <c r="R20" s="114">
        <v>0</v>
      </c>
      <c r="S20" s="116">
        <v>0.74534726799108686</v>
      </c>
      <c r="T20" s="116">
        <v>0.69324640588431963</v>
      </c>
      <c r="U20" s="116">
        <v>0.70383412390993638</v>
      </c>
      <c r="V20" s="114">
        <v>0</v>
      </c>
      <c r="W20" s="116">
        <v>0.68215908671075476</v>
      </c>
      <c r="X20" s="116">
        <v>0.71163135070338113</v>
      </c>
      <c r="Y20" s="116">
        <v>0.69005803684077716</v>
      </c>
    </row>
    <row r="21" spans="2:25" x14ac:dyDescent="0.3">
      <c r="B21" s="1" t="s">
        <v>488</v>
      </c>
      <c r="C21" s="26" t="s">
        <v>13</v>
      </c>
      <c r="E21" s="25">
        <f>VLOOKUP(B21,'City Population Stats'!B:E,4,FALSE)</f>
        <v>685476</v>
      </c>
      <c r="G21" s="115">
        <v>0.99742437027911479</v>
      </c>
      <c r="H21" s="114">
        <v>12</v>
      </c>
      <c r="I21" s="116">
        <v>0.99926791865420328</v>
      </c>
      <c r="J21" s="116">
        <v>0.99880078182795118</v>
      </c>
      <c r="K21" s="116">
        <v>0.99555747194020883</v>
      </c>
      <c r="L21" s="116">
        <v>0.99858403224049663</v>
      </c>
      <c r="M21" s="116">
        <v>0.99764123471170651</v>
      </c>
      <c r="N21" s="116">
        <v>1</v>
      </c>
      <c r="O21" s="116">
        <v>0.99555747194020883</v>
      </c>
      <c r="P21" s="116">
        <v>0.99819486974074645</v>
      </c>
      <c r="Q21" s="116">
        <v>0.99647205910714165</v>
      </c>
      <c r="R21" s="114">
        <v>0</v>
      </c>
      <c r="S21" s="116">
        <v>0.99798032233731049</v>
      </c>
      <c r="T21" s="116">
        <v>0.9976716291540253</v>
      </c>
      <c r="U21" s="116">
        <v>0.99604770543054533</v>
      </c>
      <c r="V21" s="114">
        <v>0</v>
      </c>
      <c r="W21" s="116">
        <v>0.99812130020204881</v>
      </c>
      <c r="X21" s="116">
        <v>0.99726432006120802</v>
      </c>
      <c r="Y21" s="116">
        <v>0.99719703399294235</v>
      </c>
    </row>
    <row r="22" spans="2:25" x14ac:dyDescent="0.3">
      <c r="B22" s="1" t="s">
        <v>489</v>
      </c>
      <c r="C22" s="26" t="s">
        <v>14</v>
      </c>
      <c r="E22" s="25">
        <f>VLOOKUP(B22,'City Population Stats'!B:E,4,FALSE)</f>
        <v>279145</v>
      </c>
      <c r="G22" s="115">
        <v>0.9077857398781799</v>
      </c>
      <c r="H22" s="114">
        <v>13</v>
      </c>
      <c r="I22" s="116">
        <v>0.9117411857595481</v>
      </c>
      <c r="J22" s="116">
        <v>0.9294594294594295</v>
      </c>
      <c r="K22" s="116">
        <v>0.95084372707263387</v>
      </c>
      <c r="L22" s="116">
        <v>0.91218515997277061</v>
      </c>
      <c r="M22" s="116">
        <v>0.89440669106116044</v>
      </c>
      <c r="N22" s="116">
        <v>0.90909090909090906</v>
      </c>
      <c r="O22" s="116">
        <v>0.95084372707263387</v>
      </c>
      <c r="P22" s="116">
        <v>0.91920367176308948</v>
      </c>
      <c r="Q22" s="116">
        <v>0.88971452366631198</v>
      </c>
      <c r="R22" s="114">
        <v>0</v>
      </c>
      <c r="S22" s="116">
        <v>0.90592008552719494</v>
      </c>
      <c r="T22" s="116">
        <v>0.89772843548552128</v>
      </c>
      <c r="U22" s="116">
        <v>0.88624546553808947</v>
      </c>
      <c r="V22" s="114">
        <v>0</v>
      </c>
      <c r="W22" s="116">
        <v>0.92076708831379828</v>
      </c>
      <c r="X22" s="116">
        <v>0.9054786489429163</v>
      </c>
      <c r="Y22" s="116">
        <v>0.89590066733322482</v>
      </c>
    </row>
    <row r="23" spans="2:25" x14ac:dyDescent="0.3">
      <c r="B23" s="1" t="s">
        <v>490</v>
      </c>
      <c r="C23" s="26" t="s">
        <v>15</v>
      </c>
      <c r="E23" s="25">
        <f>VLOOKUP(B23,'City Population Stats'!B:E,4,FALSE)</f>
        <v>284103</v>
      </c>
      <c r="G23" s="115">
        <v>0.62310068563678833</v>
      </c>
      <c r="H23" s="114">
        <v>14</v>
      </c>
      <c r="I23" s="116">
        <v>0.63538924407672059</v>
      </c>
      <c r="J23" s="116">
        <v>0.68605344038135863</v>
      </c>
      <c r="K23" s="116">
        <v>0.57479741418555952</v>
      </c>
      <c r="L23" s="116">
        <v>0.62881754111198118</v>
      </c>
      <c r="M23" s="116">
        <v>0.62997658079625296</v>
      </c>
      <c r="N23" s="116">
        <v>0.63855421686746983</v>
      </c>
      <c r="O23" s="116">
        <v>0.57479741418555952</v>
      </c>
      <c r="P23" s="116">
        <v>0.64469561919211071</v>
      </c>
      <c r="Q23" s="116">
        <v>0.60367314708925557</v>
      </c>
      <c r="R23" s="114">
        <v>0</v>
      </c>
      <c r="S23" s="116">
        <v>0.6206655806376542</v>
      </c>
      <c r="T23" s="116">
        <v>0.618554893019993</v>
      </c>
      <c r="U23" s="116">
        <v>0.60565298564564019</v>
      </c>
      <c r="V23" s="114">
        <v>0</v>
      </c>
      <c r="W23" s="116">
        <v>0.63802656345271869</v>
      </c>
      <c r="X23" s="116">
        <v>0.63051020587872708</v>
      </c>
      <c r="Y23" s="116">
        <v>0.55060273889411837</v>
      </c>
    </row>
    <row r="24" spans="2:25" x14ac:dyDescent="0.3">
      <c r="B24" s="1" t="s">
        <v>491</v>
      </c>
      <c r="C24" s="26" t="s">
        <v>459</v>
      </c>
      <c r="E24" s="25">
        <f>VLOOKUP(B24,'City Population Stats'!B:E,4,FALSE)</f>
        <v>1164981</v>
      </c>
      <c r="G24" s="115">
        <v>0.38223493783541579</v>
      </c>
      <c r="H24" s="114">
        <v>15</v>
      </c>
      <c r="I24" s="116">
        <v>0.39696261200036559</v>
      </c>
      <c r="J24" s="116">
        <v>0.37186521034963937</v>
      </c>
      <c r="K24" s="116">
        <v>0.33173946756267769</v>
      </c>
      <c r="L24" s="116">
        <v>0.36284509723922209</v>
      </c>
      <c r="M24" s="116">
        <v>0.37496265998759165</v>
      </c>
      <c r="N24" s="116">
        <v>0.36197440585009139</v>
      </c>
      <c r="O24" s="116">
        <v>0.33173946756267769</v>
      </c>
      <c r="P24" s="116">
        <v>0.38028197214162063</v>
      </c>
      <c r="Q24" s="116">
        <v>0.38470160469287829</v>
      </c>
      <c r="R24" s="114">
        <v>0</v>
      </c>
      <c r="S24" s="116">
        <v>0.42713625787720716</v>
      </c>
      <c r="T24" s="116">
        <v>0.39600154568935714</v>
      </c>
      <c r="U24" s="116">
        <v>0.3881383648515444</v>
      </c>
      <c r="V24" s="114">
        <v>0</v>
      </c>
      <c r="W24" s="116">
        <v>0.36828794353944394</v>
      </c>
      <c r="X24" s="116">
        <v>0.38807751416435537</v>
      </c>
      <c r="Y24" s="116">
        <v>0.38242643544753191</v>
      </c>
    </row>
    <row r="25" spans="2:25" x14ac:dyDescent="0.3">
      <c r="B25" s="1" t="s">
        <v>492</v>
      </c>
      <c r="C25" s="26" t="s">
        <v>17</v>
      </c>
      <c r="E25" s="25">
        <f>VLOOKUP(B25,'City Population Stats'!B:E,4,FALSE)</f>
        <v>255227</v>
      </c>
      <c r="G25" s="115">
        <v>0.45802669425438702</v>
      </c>
      <c r="H25" s="114">
        <v>16</v>
      </c>
      <c r="I25" s="116">
        <v>0.55627989029314884</v>
      </c>
      <c r="J25" s="116">
        <v>0.45918146383715897</v>
      </c>
      <c r="K25" s="116">
        <v>0.41236779624433412</v>
      </c>
      <c r="L25" s="116">
        <v>0.47452471482889735</v>
      </c>
      <c r="M25" s="116">
        <v>0.44994254039072534</v>
      </c>
      <c r="N25" s="116">
        <v>0.44954128440366975</v>
      </c>
      <c r="O25" s="116">
        <v>0.41236779624433412</v>
      </c>
      <c r="P25" s="116">
        <v>0.51453161712125861</v>
      </c>
      <c r="Q25" s="116">
        <v>0.40979619101555975</v>
      </c>
      <c r="R25" s="114">
        <v>0</v>
      </c>
      <c r="S25" s="116">
        <v>0.54130494559453191</v>
      </c>
      <c r="T25" s="116">
        <v>0.49270231662629649</v>
      </c>
      <c r="U25" s="116">
        <v>0.41539854374542512</v>
      </c>
      <c r="V25" s="114">
        <v>0</v>
      </c>
      <c r="W25" s="116">
        <v>0.47164817749603805</v>
      </c>
      <c r="X25" s="116">
        <v>0.45458460012787555</v>
      </c>
      <c r="Y25" s="116">
        <v>0.44938176197836166</v>
      </c>
    </row>
    <row r="26" spans="2:25" x14ac:dyDescent="0.3">
      <c r="B26" s="1" t="s">
        <v>493</v>
      </c>
      <c r="C26" s="26" t="s">
        <v>18</v>
      </c>
      <c r="E26" s="25">
        <f>VLOOKUP(B26,'City Population Stats'!B:E,4,FALSE)</f>
        <v>2750534</v>
      </c>
      <c r="G26" s="115">
        <v>0.9807924235245139</v>
      </c>
      <c r="H26" s="114">
        <v>17</v>
      </c>
      <c r="I26" s="116">
        <v>0.98637810994838626</v>
      </c>
      <c r="J26" s="116">
        <v>0.97257881407737312</v>
      </c>
      <c r="K26" s="116">
        <v>0.98912243988853088</v>
      </c>
      <c r="L26" s="116">
        <v>0.9832392963823432</v>
      </c>
      <c r="M26" s="116">
        <v>0.98707451324040862</v>
      </c>
      <c r="N26" s="116">
        <v>0.99029126213592233</v>
      </c>
      <c r="O26" s="116">
        <v>0.98912243988853088</v>
      </c>
      <c r="P26" s="116">
        <v>0.98063882355182841</v>
      </c>
      <c r="Q26" s="116">
        <v>0.98112014200951858</v>
      </c>
      <c r="R26" s="114">
        <v>0</v>
      </c>
      <c r="S26" s="116">
        <v>0.9841499887098335</v>
      </c>
      <c r="T26" s="116">
        <v>0.98250939821156325</v>
      </c>
      <c r="U26" s="116">
        <v>0.98294602564194544</v>
      </c>
      <c r="V26" s="114">
        <v>0</v>
      </c>
      <c r="W26" s="116">
        <v>0.97834051609227446</v>
      </c>
      <c r="X26" s="116">
        <v>0.98196218764717103</v>
      </c>
      <c r="Y26" s="116">
        <v>0.97974721732641035</v>
      </c>
    </row>
    <row r="27" spans="2:25" x14ac:dyDescent="0.3">
      <c r="B27" s="1" t="s">
        <v>494</v>
      </c>
      <c r="C27" s="26" t="s">
        <v>19</v>
      </c>
      <c r="E27" s="25">
        <f>VLOOKUP(B27,'City Population Stats'!B:E,4,FALSE)</f>
        <v>278609</v>
      </c>
      <c r="G27" s="115">
        <v>0.72588550351169734</v>
      </c>
      <c r="H27" s="114">
        <v>18</v>
      </c>
      <c r="I27" s="116">
        <v>0.77332708674943396</v>
      </c>
      <c r="J27" s="116">
        <v>0.70138775510204077</v>
      </c>
      <c r="K27" s="116">
        <v>0.80146381773108255</v>
      </c>
      <c r="L27" s="116">
        <v>0.72827004219409286</v>
      </c>
      <c r="M27" s="116">
        <v>0.77674503371605619</v>
      </c>
      <c r="N27" s="116">
        <v>0.71701388888888884</v>
      </c>
      <c r="O27" s="116">
        <v>0.80146381773108255</v>
      </c>
      <c r="P27" s="116">
        <v>0.72710087350592933</v>
      </c>
      <c r="Q27" s="116">
        <v>0.71932124049151547</v>
      </c>
      <c r="R27" s="114">
        <v>0</v>
      </c>
      <c r="S27" s="116">
        <v>0.66995639201285284</v>
      </c>
      <c r="T27" s="116">
        <v>0.70002469948954393</v>
      </c>
      <c r="U27" s="116">
        <v>0.76582359084078344</v>
      </c>
      <c r="V27" s="114">
        <v>0</v>
      </c>
      <c r="W27" s="116">
        <v>0.74108737307246109</v>
      </c>
      <c r="X27" s="116">
        <v>0.72810300222609947</v>
      </c>
      <c r="Y27" s="116">
        <v>0.68093829619000201</v>
      </c>
    </row>
    <row r="28" spans="2:25" x14ac:dyDescent="0.3">
      <c r="B28" s="1" t="s">
        <v>495</v>
      </c>
      <c r="C28" s="26" t="s">
        <v>20</v>
      </c>
      <c r="E28" s="25">
        <f>VLOOKUP(B28,'City Population Stats'!B:E,4,FALSE)</f>
        <v>311917</v>
      </c>
      <c r="G28" s="115">
        <v>0.87856980997701595</v>
      </c>
      <c r="H28" s="114">
        <v>19</v>
      </c>
      <c r="I28" s="116">
        <v>0.86861090534316721</v>
      </c>
      <c r="J28" s="116">
        <v>0.87196740539539475</v>
      </c>
      <c r="K28" s="116">
        <v>0.91218660346763125</v>
      </c>
      <c r="L28" s="116">
        <v>0.89539511085844226</v>
      </c>
      <c r="M28" s="116">
        <v>0.88465869106263195</v>
      </c>
      <c r="N28" s="116">
        <v>0.86111111111111116</v>
      </c>
      <c r="O28" s="116">
        <v>0.91218660346763125</v>
      </c>
      <c r="P28" s="116">
        <v>0.8726906851573486</v>
      </c>
      <c r="Q28" s="116">
        <v>0.88530376299260738</v>
      </c>
      <c r="R28" s="114">
        <v>0</v>
      </c>
      <c r="S28" s="116">
        <v>0.88108268216310759</v>
      </c>
      <c r="T28" s="116">
        <v>0.87674460757658146</v>
      </c>
      <c r="U28" s="116">
        <v>0.87774876453958872</v>
      </c>
      <c r="V28" s="114">
        <v>0</v>
      </c>
      <c r="W28" s="116">
        <v>0.88331638246443622</v>
      </c>
      <c r="X28" s="116">
        <v>0.88219004242642596</v>
      </c>
      <c r="Y28" s="116">
        <v>0.85681616058950583</v>
      </c>
    </row>
    <row r="29" spans="2:25" x14ac:dyDescent="0.3">
      <c r="B29" s="1" t="s">
        <v>496</v>
      </c>
      <c r="C29" s="26" t="s">
        <v>21</v>
      </c>
      <c r="E29" s="25">
        <f>VLOOKUP(B29,'City Population Stats'!B:E,4,FALSE)</f>
        <v>371562</v>
      </c>
      <c r="G29" s="115">
        <v>0.82815886614953405</v>
      </c>
      <c r="H29" s="114">
        <v>20</v>
      </c>
      <c r="I29" s="116">
        <v>0.87118943736276266</v>
      </c>
      <c r="J29" s="116">
        <v>0.74441449168811014</v>
      </c>
      <c r="K29" s="116">
        <v>0.83062254627033094</v>
      </c>
      <c r="L29" s="116">
        <v>0.80690960719356364</v>
      </c>
      <c r="M29" s="116">
        <v>0.80750662949615826</v>
      </c>
      <c r="N29" s="116">
        <v>0.86</v>
      </c>
      <c r="O29" s="116">
        <v>0.83062254627033094</v>
      </c>
      <c r="P29" s="116">
        <v>0.84040848464225937</v>
      </c>
      <c r="Q29" s="116">
        <v>0.80209158478418419</v>
      </c>
      <c r="R29" s="114">
        <v>0</v>
      </c>
      <c r="S29" s="116">
        <v>0.83909913654656409</v>
      </c>
      <c r="T29" s="116">
        <v>0.82034993079461971</v>
      </c>
      <c r="U29" s="116">
        <v>0.84023703356019719</v>
      </c>
      <c r="V29" s="114">
        <v>0</v>
      </c>
      <c r="W29" s="116">
        <v>0.82527519375608049</v>
      </c>
      <c r="X29" s="116">
        <v>0.82783365044849144</v>
      </c>
      <c r="Y29" s="116">
        <v>0.83401213391242623</v>
      </c>
    </row>
    <row r="30" spans="2:25" x14ac:dyDescent="0.3">
      <c r="B30" s="1" t="s">
        <v>497</v>
      </c>
      <c r="C30" s="26" t="s">
        <v>22</v>
      </c>
      <c r="E30" s="25">
        <f>VLOOKUP(B30,'City Population Stats'!B:E,4,FALSE)</f>
        <v>495511</v>
      </c>
      <c r="G30" s="115">
        <v>0.78246187409360857</v>
      </c>
      <c r="H30" s="114">
        <v>21</v>
      </c>
      <c r="I30" s="116">
        <v>0.80079170593779458</v>
      </c>
      <c r="J30" s="116">
        <v>0.78916912942450423</v>
      </c>
      <c r="K30" s="116">
        <v>0.7597254004576659</v>
      </c>
      <c r="L30" s="116">
        <v>0.79774897680763979</v>
      </c>
      <c r="M30" s="116">
        <v>0.78899657172995785</v>
      </c>
      <c r="N30" s="116">
        <v>0.78438395415472784</v>
      </c>
      <c r="O30" s="116">
        <v>0.7597254004576659</v>
      </c>
      <c r="P30" s="116">
        <v>0.7884500975679406</v>
      </c>
      <c r="Q30" s="116">
        <v>0.77922044456755968</v>
      </c>
      <c r="R30" s="114">
        <v>0</v>
      </c>
      <c r="S30" s="116">
        <v>0.7967117317882435</v>
      </c>
      <c r="T30" s="116">
        <v>0.79044400483569621</v>
      </c>
      <c r="U30" s="116">
        <v>0.77118535858693338</v>
      </c>
      <c r="V30" s="114">
        <v>0</v>
      </c>
      <c r="W30" s="116">
        <v>0.78851504978289244</v>
      </c>
      <c r="X30" s="116">
        <v>0.78410512699074697</v>
      </c>
      <c r="Y30" s="116">
        <v>0.76612411400382185</v>
      </c>
    </row>
    <row r="31" spans="2:25" x14ac:dyDescent="0.3">
      <c r="B31" s="1" t="s">
        <v>498</v>
      </c>
      <c r="C31" s="26" t="s">
        <v>23</v>
      </c>
      <c r="E31" s="25">
        <f>VLOOKUP(B31,'City Population Stats'!B:E,4,FALSE)</f>
        <v>927811</v>
      </c>
      <c r="G31" s="115">
        <v>0.70724988149298229</v>
      </c>
      <c r="H31" s="114">
        <v>22</v>
      </c>
      <c r="I31" s="116">
        <v>0.7301596225278586</v>
      </c>
      <c r="J31" s="116">
        <v>0.69178738351670688</v>
      </c>
      <c r="K31" s="116">
        <v>0.61574761698847502</v>
      </c>
      <c r="L31" s="116">
        <v>0.71516279069767441</v>
      </c>
      <c r="M31" s="116">
        <v>0.71690776170477521</v>
      </c>
      <c r="N31" s="116">
        <v>0.74257425742574257</v>
      </c>
      <c r="O31" s="116">
        <v>0.61574761698847502</v>
      </c>
      <c r="P31" s="116">
        <v>0.70796976496988306</v>
      </c>
      <c r="Q31" s="116">
        <v>0.7065770994809073</v>
      </c>
      <c r="R31" s="114">
        <v>0</v>
      </c>
      <c r="S31" s="116">
        <v>0.72853421198909718</v>
      </c>
      <c r="T31" s="116">
        <v>0.6957072749824732</v>
      </c>
      <c r="U31" s="116">
        <v>0.68025183832364111</v>
      </c>
      <c r="V31" s="114">
        <v>0</v>
      </c>
      <c r="W31" s="116">
        <v>0.70639304719291462</v>
      </c>
      <c r="X31" s="116">
        <v>0.70434967135531856</v>
      </c>
      <c r="Y31" s="116">
        <v>0.72346488624220229</v>
      </c>
    </row>
    <row r="32" spans="2:25" x14ac:dyDescent="0.3">
      <c r="B32" s="1" t="s">
        <v>499</v>
      </c>
      <c r="C32" s="26" t="s">
        <v>24</v>
      </c>
      <c r="E32" s="25">
        <f>VLOOKUP(B32,'City Population Stats'!B:E,4,FALSE)</f>
        <v>320242</v>
      </c>
      <c r="G32" s="115">
        <v>0.74831327727707564</v>
      </c>
      <c r="H32" s="114">
        <v>23</v>
      </c>
      <c r="I32" s="116">
        <v>0.72548860595247755</v>
      </c>
      <c r="J32" s="116">
        <v>0.77219156514162557</v>
      </c>
      <c r="K32" s="116">
        <v>0.69457013574660631</v>
      </c>
      <c r="L32" s="116">
        <v>0.73575129533678751</v>
      </c>
      <c r="M32" s="116">
        <v>0.70572609208972847</v>
      </c>
      <c r="N32" s="116">
        <v>0.67547169811320751</v>
      </c>
      <c r="O32" s="116">
        <v>0.69457013574660631</v>
      </c>
      <c r="P32" s="116">
        <v>0.76469255577174233</v>
      </c>
      <c r="Q32" s="116">
        <v>0.70846012733354913</v>
      </c>
      <c r="R32" s="114">
        <v>0</v>
      </c>
      <c r="S32" s="116">
        <v>0.7696796755991332</v>
      </c>
      <c r="T32" s="116">
        <v>0.76148511237419825</v>
      </c>
      <c r="U32" s="116">
        <v>0.74037737270262127</v>
      </c>
      <c r="V32" s="114">
        <v>0</v>
      </c>
      <c r="W32" s="116">
        <v>0.73193860948541734</v>
      </c>
      <c r="X32" s="116">
        <v>0.74617038064919872</v>
      </c>
      <c r="Y32" s="116">
        <v>0.78195474167134482</v>
      </c>
    </row>
    <row r="33" spans="2:25" x14ac:dyDescent="0.3">
      <c r="B33" s="1" t="s">
        <v>500</v>
      </c>
      <c r="C33" s="26" t="s">
        <v>25</v>
      </c>
      <c r="E33" s="25">
        <f>VLOOKUP(B33,'City Population Stats'!B:E,4,FALSE)</f>
        <v>1320535</v>
      </c>
      <c r="G33" s="115">
        <v>0.73352538410153645</v>
      </c>
      <c r="H33" s="114">
        <v>24</v>
      </c>
      <c r="I33" s="116">
        <v>0.7026757155267388</v>
      </c>
      <c r="J33" s="116">
        <v>0.74185730162258279</v>
      </c>
      <c r="K33" s="116">
        <v>0.67458456519522891</v>
      </c>
      <c r="L33" s="116">
        <v>0.71908575893729243</v>
      </c>
      <c r="M33" s="116">
        <v>0.73524793138853661</v>
      </c>
      <c r="N33" s="116">
        <v>0.68043478260869561</v>
      </c>
      <c r="O33" s="116">
        <v>0.67458456519522891</v>
      </c>
      <c r="P33" s="116">
        <v>0.72567278555298109</v>
      </c>
      <c r="Q33" s="116">
        <v>0.75411097220886625</v>
      </c>
      <c r="R33" s="114">
        <v>0</v>
      </c>
      <c r="S33" s="116">
        <v>0.71890325661701227</v>
      </c>
      <c r="T33" s="116">
        <v>0.72556393318100032</v>
      </c>
      <c r="U33" s="116">
        <v>0.76269515849235137</v>
      </c>
      <c r="V33" s="114">
        <v>0</v>
      </c>
      <c r="W33" s="116">
        <v>0.72741405115172697</v>
      </c>
      <c r="X33" s="116">
        <v>0.7355781595026738</v>
      </c>
      <c r="Y33" s="116">
        <v>0.73716322960613523</v>
      </c>
    </row>
    <row r="34" spans="2:25" x14ac:dyDescent="0.3">
      <c r="B34" s="1" t="s">
        <v>501</v>
      </c>
      <c r="C34" s="26" t="s">
        <v>26</v>
      </c>
      <c r="E34" s="25">
        <f>VLOOKUP(B34,'City Population Stats'!B:E,4,FALSE)</f>
        <v>744729</v>
      </c>
      <c r="G34" s="115">
        <v>0.92285997848529489</v>
      </c>
      <c r="H34" s="114">
        <v>25</v>
      </c>
      <c r="I34" s="116">
        <v>0.89284414700903381</v>
      </c>
      <c r="J34" s="116">
        <v>0.9271318580214033</v>
      </c>
      <c r="K34" s="116">
        <v>0.89703793521565911</v>
      </c>
      <c r="L34" s="116">
        <v>0.93169398907103829</v>
      </c>
      <c r="M34" s="116">
        <v>0.9181417972477911</v>
      </c>
      <c r="N34" s="116">
        <v>0.76642335766423353</v>
      </c>
      <c r="O34" s="116">
        <v>0.89703793521565911</v>
      </c>
      <c r="P34" s="116">
        <v>0.91673862601697653</v>
      </c>
      <c r="Q34" s="116">
        <v>0.9279689429160306</v>
      </c>
      <c r="R34" s="114">
        <v>0</v>
      </c>
      <c r="S34" s="116">
        <v>0.93686274923292667</v>
      </c>
      <c r="T34" s="116">
        <v>0.91663240456687434</v>
      </c>
      <c r="U34" s="116">
        <v>0.92785612389016248</v>
      </c>
      <c r="V34" s="114">
        <v>0</v>
      </c>
      <c r="W34" s="116">
        <v>0.92034775529192836</v>
      </c>
      <c r="X34" s="116">
        <v>0.92349568789204628</v>
      </c>
      <c r="Y34" s="116">
        <v>0.92403375016553468</v>
      </c>
    </row>
    <row r="35" spans="2:25" x14ac:dyDescent="0.3">
      <c r="B35" s="1" t="s">
        <v>503</v>
      </c>
      <c r="C35" s="26" t="s">
        <v>28</v>
      </c>
      <c r="E35" s="25">
        <f>VLOOKUP(B35,'City Population Stats'!B:E,4,FALSE)</f>
        <v>637423</v>
      </c>
      <c r="G35" s="115">
        <v>0.83495980504308231</v>
      </c>
      <c r="H35" s="114">
        <v>27</v>
      </c>
      <c r="I35" s="116">
        <v>0.83144879929814541</v>
      </c>
      <c r="J35" s="116">
        <v>0.82645864500961741</v>
      </c>
      <c r="K35" s="116">
        <v>0.93743331069938884</v>
      </c>
      <c r="L35" s="116">
        <v>0.84443099273607747</v>
      </c>
      <c r="M35" s="116">
        <v>0.83417185554171858</v>
      </c>
      <c r="N35" s="116">
        <v>0.86111111111111116</v>
      </c>
      <c r="O35" s="116">
        <v>0.93743331069938884</v>
      </c>
      <c r="P35" s="116">
        <v>0.8331021520664138</v>
      </c>
      <c r="Q35" s="116">
        <v>0.85275891130831394</v>
      </c>
      <c r="R35" s="114">
        <v>0</v>
      </c>
      <c r="S35" s="116">
        <v>0.84400009941840237</v>
      </c>
      <c r="T35" s="116">
        <v>0.83904565267263131</v>
      </c>
      <c r="U35" s="116">
        <v>0.84885419793855699</v>
      </c>
      <c r="V35" s="114">
        <v>0</v>
      </c>
      <c r="W35" s="116">
        <v>0.82632028368457877</v>
      </c>
      <c r="X35" s="116">
        <v>0.83731112778413663</v>
      </c>
      <c r="Y35" s="116">
        <v>0.84074210139603234</v>
      </c>
    </row>
    <row r="36" spans="2:25" x14ac:dyDescent="0.3">
      <c r="B36" s="1" t="s">
        <v>504</v>
      </c>
      <c r="C36" s="26" t="s">
        <v>29</v>
      </c>
      <c r="E36" s="25">
        <f>VLOOKUP(B36,'City Population Stats'!B:E,4,FALSE)</f>
        <v>296031</v>
      </c>
      <c r="G36" s="115">
        <v>0.49760329154716909</v>
      </c>
      <c r="H36" s="114">
        <v>28</v>
      </c>
      <c r="I36" s="116">
        <v>0.53196881655151151</v>
      </c>
      <c r="J36" s="116">
        <v>0.53558541744431998</v>
      </c>
      <c r="K36" s="116">
        <v>0.4192747745020885</v>
      </c>
      <c r="L36" s="116">
        <v>0.52092177077016377</v>
      </c>
      <c r="M36" s="116">
        <v>0.47557058326289098</v>
      </c>
      <c r="N36" s="116">
        <v>0.57534246575342463</v>
      </c>
      <c r="O36" s="116">
        <v>0.4192747745020885</v>
      </c>
      <c r="P36" s="116">
        <v>0.51880580021129497</v>
      </c>
      <c r="Q36" s="116">
        <v>0.46341958307234921</v>
      </c>
      <c r="R36" s="114">
        <v>0</v>
      </c>
      <c r="S36" s="116">
        <v>0.55949585263384682</v>
      </c>
      <c r="T36" s="116">
        <v>0.47753381508245324</v>
      </c>
      <c r="U36" s="116">
        <v>0.42537313432835822</v>
      </c>
      <c r="V36" s="114">
        <v>0</v>
      </c>
      <c r="W36" s="116">
        <v>0.51486169714017815</v>
      </c>
      <c r="X36" s="116">
        <v>0.4934104718881564</v>
      </c>
      <c r="Y36" s="116">
        <v>0.48421912076136042</v>
      </c>
    </row>
    <row r="37" spans="2:25" x14ac:dyDescent="0.3">
      <c r="B37" s="1" t="s">
        <v>505</v>
      </c>
      <c r="C37" s="26" t="s">
        <v>30</v>
      </c>
      <c r="E37" s="25">
        <f>VLOOKUP(B37,'City Population Stats'!B:E,4,FALSE)</f>
        <v>687301</v>
      </c>
      <c r="G37" s="115">
        <v>0.61644828820904907</v>
      </c>
      <c r="H37" s="114">
        <v>29</v>
      </c>
      <c r="I37" s="116">
        <v>0.59724303266406953</v>
      </c>
      <c r="J37" s="116">
        <v>0.62556822496826614</v>
      </c>
      <c r="K37" s="116">
        <v>0.55402638762511369</v>
      </c>
      <c r="L37" s="116">
        <v>0.60491299897645856</v>
      </c>
      <c r="M37" s="116">
        <v>0.5803090611098104</v>
      </c>
      <c r="N37" s="116">
        <v>0.56709558823529416</v>
      </c>
      <c r="O37" s="116">
        <v>0.55402638762511369</v>
      </c>
      <c r="P37" s="116">
        <v>0.62270899125866197</v>
      </c>
      <c r="Q37" s="116">
        <v>0.56871710147154875</v>
      </c>
      <c r="R37" s="114">
        <v>0</v>
      </c>
      <c r="S37" s="116">
        <v>0.6590036867867074</v>
      </c>
      <c r="T37" s="116">
        <v>0.61081360676687158</v>
      </c>
      <c r="U37" s="116">
        <v>0.5953408306728647</v>
      </c>
      <c r="V37" s="114">
        <v>0</v>
      </c>
      <c r="W37" s="116">
        <v>0.61640913012785314</v>
      </c>
      <c r="X37" s="116">
        <v>0.61264894972760142</v>
      </c>
      <c r="Y37" s="116">
        <v>0.63161492098340966</v>
      </c>
    </row>
    <row r="38" spans="2:25" x14ac:dyDescent="0.3">
      <c r="B38" s="1" t="s">
        <v>506</v>
      </c>
      <c r="C38" s="26" t="s">
        <v>31</v>
      </c>
      <c r="E38" s="25">
        <f>VLOOKUP(B38,'City Population Stats'!B:E,4,FALSE)</f>
        <v>966549</v>
      </c>
      <c r="G38" s="115">
        <v>0.61597786375062524</v>
      </c>
      <c r="H38" s="114">
        <v>30</v>
      </c>
      <c r="I38" s="116">
        <v>0.5905127044464199</v>
      </c>
      <c r="J38" s="116">
        <v>0.64871002825324253</v>
      </c>
      <c r="K38" s="116">
        <v>0.59751522730022988</v>
      </c>
      <c r="L38" s="116">
        <v>0.59064012910166752</v>
      </c>
      <c r="M38" s="116">
        <v>0.59395953065134099</v>
      </c>
      <c r="N38" s="116">
        <v>0.55980861244019142</v>
      </c>
      <c r="O38" s="116">
        <v>0.59751522730022988</v>
      </c>
      <c r="P38" s="116">
        <v>0.62316911442890854</v>
      </c>
      <c r="Q38" s="116">
        <v>0.60311042448318986</v>
      </c>
      <c r="R38" s="114">
        <v>0</v>
      </c>
      <c r="S38" s="116">
        <v>0.62614762153500192</v>
      </c>
      <c r="T38" s="116">
        <v>0.61401093892433911</v>
      </c>
      <c r="U38" s="116">
        <v>0.59467399459444803</v>
      </c>
      <c r="V38" s="114">
        <v>0</v>
      </c>
      <c r="W38" s="116">
        <v>0.61413995851681891</v>
      </c>
      <c r="X38" s="116">
        <v>0.61658924467210086</v>
      </c>
      <c r="Y38" s="116">
        <v>0.61763596945989252</v>
      </c>
    </row>
    <row r="39" spans="2:25" x14ac:dyDescent="0.3">
      <c r="B39" s="1" t="s">
        <v>507</v>
      </c>
      <c r="C39" s="26" t="s">
        <v>32</v>
      </c>
      <c r="E39" s="25">
        <f>VLOOKUP(B39,'City Population Stats'!B:E,4,FALSE)</f>
        <v>235898</v>
      </c>
      <c r="G39" s="115">
        <v>0.73033174350821417</v>
      </c>
      <c r="H39" s="114">
        <v>31</v>
      </c>
      <c r="I39" s="116">
        <v>0.74847328244274813</v>
      </c>
      <c r="J39" s="116">
        <v>0.687971851193933</v>
      </c>
      <c r="K39" s="116">
        <v>0.73733025270377905</v>
      </c>
      <c r="L39" s="116">
        <v>0.77060133630289529</v>
      </c>
      <c r="M39" s="116">
        <v>0.7321757129714811</v>
      </c>
      <c r="N39" s="116">
        <v>0.74747474747474751</v>
      </c>
      <c r="O39" s="116">
        <v>0.73733025270377905</v>
      </c>
      <c r="P39" s="116">
        <v>0.73040605059338859</v>
      </c>
      <c r="Q39" s="116">
        <v>0.72988642053390251</v>
      </c>
      <c r="R39" s="114">
        <v>0</v>
      </c>
      <c r="S39" s="116">
        <v>0.73255813953488369</v>
      </c>
      <c r="T39" s="116">
        <v>0.73385147623335389</v>
      </c>
      <c r="U39" s="116">
        <v>0.72858497274235601</v>
      </c>
      <c r="V39" s="114">
        <v>0</v>
      </c>
      <c r="W39" s="116">
        <v>0.73910961392384156</v>
      </c>
      <c r="X39" s="116">
        <v>0.72544101959066598</v>
      </c>
      <c r="Y39" s="116">
        <v>0.73510424070125557</v>
      </c>
    </row>
    <row r="40" spans="2:25" x14ac:dyDescent="0.3">
      <c r="B40" s="1" t="s">
        <v>508</v>
      </c>
      <c r="C40" s="26" t="s">
        <v>33</v>
      </c>
      <c r="E40" s="25">
        <f>VLOOKUP(B40,'City Population Stats'!B:E,4,FALSE)</f>
        <v>547499</v>
      </c>
      <c r="G40" s="115">
        <v>0.663106104745258</v>
      </c>
      <c r="H40" s="114">
        <v>32</v>
      </c>
      <c r="I40" s="116">
        <v>0.69916755480024195</v>
      </c>
      <c r="J40" s="116">
        <v>0.65845889002885782</v>
      </c>
      <c r="K40" s="116">
        <v>0.68854578096947938</v>
      </c>
      <c r="L40" s="116">
        <v>0.62335285505124449</v>
      </c>
      <c r="M40" s="116">
        <v>0.66878980891719741</v>
      </c>
      <c r="N40" s="116">
        <v>0.68785310734463279</v>
      </c>
      <c r="O40" s="116">
        <v>0.68854578096947938</v>
      </c>
      <c r="P40" s="116">
        <v>0.66778647400127555</v>
      </c>
      <c r="Q40" s="116">
        <v>0.64837345265702062</v>
      </c>
      <c r="R40" s="114">
        <v>0</v>
      </c>
      <c r="S40" s="116">
        <v>0.65365316362746295</v>
      </c>
      <c r="T40" s="116">
        <v>0.63962331201137168</v>
      </c>
      <c r="U40" s="116">
        <v>0.66590518827425482</v>
      </c>
      <c r="V40" s="114">
        <v>0</v>
      </c>
      <c r="W40" s="116">
        <v>0.66765900218052676</v>
      </c>
      <c r="X40" s="116">
        <v>0.66402792835177726</v>
      </c>
      <c r="Y40" s="116">
        <v>0.64776553533884507</v>
      </c>
    </row>
    <row r="41" spans="2:25" x14ac:dyDescent="0.3">
      <c r="B41" s="1" t="s">
        <v>509</v>
      </c>
      <c r="C41" s="26" t="s">
        <v>34</v>
      </c>
      <c r="E41" s="25">
        <f>VLOOKUP(B41,'City Population Stats'!B:E,4,FALSE)</f>
        <v>251478</v>
      </c>
      <c r="G41" s="115">
        <v>0.63293867795086756</v>
      </c>
      <c r="H41" s="114">
        <v>33</v>
      </c>
      <c r="I41" s="116">
        <v>0.61241896056966738</v>
      </c>
      <c r="J41" s="116">
        <v>0.64665807401951758</v>
      </c>
      <c r="K41" s="116">
        <v>0.60867968619596058</v>
      </c>
      <c r="L41" s="116">
        <v>0.60443995963673058</v>
      </c>
      <c r="M41" s="116">
        <v>0.61577898034747935</v>
      </c>
      <c r="N41" s="116">
        <v>0.67500000000000004</v>
      </c>
      <c r="O41" s="116">
        <v>0.60867968619596058</v>
      </c>
      <c r="P41" s="116">
        <v>0.63215189599601984</v>
      </c>
      <c r="Q41" s="116">
        <v>0.63519242333132897</v>
      </c>
      <c r="R41" s="114">
        <v>0</v>
      </c>
      <c r="S41" s="116">
        <v>0.62515800498392859</v>
      </c>
      <c r="T41" s="116">
        <v>0.63114622474869131</v>
      </c>
      <c r="U41" s="116">
        <v>0.62651656788257293</v>
      </c>
      <c r="V41" s="114">
        <v>0</v>
      </c>
      <c r="W41" s="116">
        <v>0.63562261279323318</v>
      </c>
      <c r="X41" s="116">
        <v>0.62999946278438856</v>
      </c>
      <c r="Y41" s="116">
        <v>0.64030880804772483</v>
      </c>
    </row>
    <row r="42" spans="2:25" x14ac:dyDescent="0.3">
      <c r="B42" s="1" t="s">
        <v>573</v>
      </c>
      <c r="C42" s="26" t="s">
        <v>35</v>
      </c>
      <c r="E42" s="25">
        <f>VLOOKUP(B42,'City Population Stats'!B:E,4,FALSE)</f>
        <v>278911</v>
      </c>
      <c r="G42" s="115">
        <v>0.4524432314969617</v>
      </c>
      <c r="H42" s="114">
        <v>34</v>
      </c>
      <c r="I42" s="116">
        <v>0.40654538062811263</v>
      </c>
      <c r="J42" s="116">
        <v>0.46288275152242903</v>
      </c>
      <c r="K42" s="116">
        <v>0.44843954604975994</v>
      </c>
      <c r="L42" s="116">
        <v>0.45604395604395603</v>
      </c>
      <c r="M42" s="116">
        <v>0.44406779661016949</v>
      </c>
      <c r="N42" s="116">
        <v>0.41622574955908287</v>
      </c>
      <c r="O42" s="116">
        <v>0.44843954604975994</v>
      </c>
      <c r="P42" s="116">
        <v>0.4507690313661108</v>
      </c>
      <c r="Q42" s="116">
        <v>0.45329018338727078</v>
      </c>
      <c r="R42" s="114">
        <v>0</v>
      </c>
      <c r="S42" s="116">
        <v>0.46088794926004228</v>
      </c>
      <c r="T42" s="116">
        <v>0.47017490261972045</v>
      </c>
      <c r="U42" s="116">
        <v>0.44813085557032867</v>
      </c>
      <c r="V42" s="114">
        <v>0</v>
      </c>
      <c r="W42" s="116">
        <v>0.44148766388064642</v>
      </c>
      <c r="X42" s="116">
        <v>0.45392833916571179</v>
      </c>
      <c r="Y42" s="116">
        <v>0.47760319378822841</v>
      </c>
    </row>
    <row r="43" spans="2:25" x14ac:dyDescent="0.3">
      <c r="B43" s="1" t="s">
        <v>510</v>
      </c>
      <c r="C43" s="26" t="s">
        <v>36</v>
      </c>
      <c r="E43" s="25">
        <f>VLOOKUP(B43,'City Population Stats'!B:E,4,FALSE)</f>
        <v>251644</v>
      </c>
      <c r="G43" s="115">
        <v>0.74221347279706207</v>
      </c>
      <c r="H43" s="114">
        <v>35</v>
      </c>
      <c r="I43" s="116">
        <v>0.69965490370700212</v>
      </c>
      <c r="J43" s="116">
        <v>0.75987963490587729</v>
      </c>
      <c r="K43" s="116">
        <v>0.71707105719237429</v>
      </c>
      <c r="L43" s="116">
        <v>0.76119402985074625</v>
      </c>
      <c r="M43" s="116">
        <v>0.72827657378740973</v>
      </c>
      <c r="N43" s="116">
        <v>0.70936902485659659</v>
      </c>
      <c r="O43" s="116">
        <v>0.71707105719237429</v>
      </c>
      <c r="P43" s="116">
        <v>0.74614386522436005</v>
      </c>
      <c r="Q43" s="116">
        <v>0.73706357956633595</v>
      </c>
      <c r="R43" s="114">
        <v>0</v>
      </c>
      <c r="S43" s="116">
        <v>0.73528798307559373</v>
      </c>
      <c r="T43" s="116">
        <v>0.73235153827808253</v>
      </c>
      <c r="U43" s="116">
        <v>0.73929580813016715</v>
      </c>
      <c r="V43" s="114">
        <v>0</v>
      </c>
      <c r="W43" s="116">
        <v>0.74217144855523332</v>
      </c>
      <c r="X43" s="116">
        <v>0.7382605963784149</v>
      </c>
      <c r="Y43" s="116">
        <v>0.75938507600184246</v>
      </c>
    </row>
    <row r="44" spans="2:25" x14ac:dyDescent="0.3">
      <c r="B44" s="1" t="s">
        <v>511</v>
      </c>
      <c r="C44" s="26" t="s">
        <v>37</v>
      </c>
      <c r="E44" s="25">
        <f>VLOOKUP(B44,'City Population Stats'!B:E,4,FALSE)</f>
        <v>303787</v>
      </c>
      <c r="G44" s="115">
        <v>0.63576393276886134</v>
      </c>
      <c r="H44" s="114">
        <v>36</v>
      </c>
      <c r="I44" s="116">
        <v>0.67398828178225911</v>
      </c>
      <c r="J44" s="116">
        <v>0.65101803987762419</v>
      </c>
      <c r="K44" s="116">
        <v>0.59502230897936415</v>
      </c>
      <c r="L44" s="116">
        <v>0.64906184850590687</v>
      </c>
      <c r="M44" s="116">
        <v>0.62106023661157772</v>
      </c>
      <c r="N44" s="116">
        <v>0.65</v>
      </c>
      <c r="O44" s="116">
        <v>0.59502230897936415</v>
      </c>
      <c r="P44" s="116">
        <v>0.65927932907194697</v>
      </c>
      <c r="Q44" s="116">
        <v>0.60028775155639202</v>
      </c>
      <c r="R44" s="114">
        <v>0</v>
      </c>
      <c r="S44" s="116">
        <v>0.68195896244676735</v>
      </c>
      <c r="T44" s="116">
        <v>0.61632963687758213</v>
      </c>
      <c r="U44" s="116">
        <v>0.56317077306974828</v>
      </c>
      <c r="V44" s="114">
        <v>0</v>
      </c>
      <c r="W44" s="116">
        <v>0.64948152048323171</v>
      </c>
      <c r="X44" s="116">
        <v>0.63129719680499963</v>
      </c>
      <c r="Y44" s="116">
        <v>0.63132208384170907</v>
      </c>
    </row>
    <row r="45" spans="2:25" x14ac:dyDescent="0.3">
      <c r="B45" s="1" t="s">
        <v>512</v>
      </c>
      <c r="C45" s="26" t="s">
        <v>38</v>
      </c>
      <c r="E45" s="25">
        <f>VLOOKUP(B45,'City Population Stats'!B:E,4,FALSE)</f>
        <v>331701</v>
      </c>
      <c r="G45" s="115">
        <v>0.75101372938949307</v>
      </c>
      <c r="H45" s="114">
        <v>37</v>
      </c>
      <c r="I45" s="116">
        <v>0.75993690851735018</v>
      </c>
      <c r="J45" s="116">
        <v>0.7669204532596221</v>
      </c>
      <c r="K45" s="116">
        <v>0.72812539743100602</v>
      </c>
      <c r="L45" s="116">
        <v>0.75789473684210529</v>
      </c>
      <c r="M45" s="116">
        <v>0.76218537298433142</v>
      </c>
      <c r="N45" s="116">
        <v>0.77200335289186928</v>
      </c>
      <c r="O45" s="116">
        <v>0.72812539743100602</v>
      </c>
      <c r="P45" s="116">
        <v>0.75677717163239611</v>
      </c>
      <c r="Q45" s="116">
        <v>0.7467213413712791</v>
      </c>
      <c r="R45" s="114">
        <v>0</v>
      </c>
      <c r="S45" s="116">
        <v>0.74523936643530875</v>
      </c>
      <c r="T45" s="116">
        <v>0.7567207878626564</v>
      </c>
      <c r="U45" s="116">
        <v>0.73787974642686538</v>
      </c>
      <c r="V45" s="114">
        <v>0</v>
      </c>
      <c r="W45" s="116">
        <v>0.77239872915011909</v>
      </c>
      <c r="X45" s="116">
        <v>0.76201362321545207</v>
      </c>
      <c r="Y45" s="116">
        <v>0.6947232211372083</v>
      </c>
    </row>
    <row r="46" spans="2:25" x14ac:dyDescent="0.3">
      <c r="B46" s="1" t="s">
        <v>513</v>
      </c>
      <c r="C46" s="26" t="s">
        <v>39</v>
      </c>
      <c r="E46" s="25">
        <f>VLOOKUP(B46,'City Population Stats'!B:E,4,FALSE)</f>
        <v>225489</v>
      </c>
      <c r="G46" s="115">
        <v>0.68150742778908802</v>
      </c>
      <c r="H46" s="114">
        <v>38</v>
      </c>
      <c r="I46" s="116">
        <v>0.61564859299931363</v>
      </c>
      <c r="J46" s="116">
        <v>0.68436073865803859</v>
      </c>
      <c r="K46" s="116">
        <v>0.46373626373626375</v>
      </c>
      <c r="L46" s="116">
        <v>0.62172284644194753</v>
      </c>
      <c r="M46" s="116">
        <v>0.59249676584734801</v>
      </c>
      <c r="N46" s="116">
        <v>0.5</v>
      </c>
      <c r="O46" s="116">
        <v>0.46373626373626375</v>
      </c>
      <c r="P46" s="116">
        <v>0.68251845338639883</v>
      </c>
      <c r="Q46" s="116">
        <v>0.65709459459459463</v>
      </c>
      <c r="R46" s="114">
        <v>0</v>
      </c>
      <c r="S46" s="116">
        <v>0.70484124109622115</v>
      </c>
      <c r="T46" s="116">
        <v>0.70584095707248418</v>
      </c>
      <c r="U46" s="116">
        <v>0.63868272302777096</v>
      </c>
      <c r="V46" s="114">
        <v>0</v>
      </c>
      <c r="W46" s="116">
        <v>0.67016230799355991</v>
      </c>
      <c r="X46" s="116">
        <v>0.68206140813650273</v>
      </c>
      <c r="Y46" s="116">
        <v>0.69120822178081009</v>
      </c>
    </row>
    <row r="47" spans="2:25" x14ac:dyDescent="0.3">
      <c r="B47" s="1" t="s">
        <v>514</v>
      </c>
      <c r="C47" s="26" t="s">
        <v>40</v>
      </c>
      <c r="E47" s="25">
        <f>VLOOKUP(B47,'City Population Stats'!B:E,4,FALSE)</f>
        <v>1020829</v>
      </c>
      <c r="G47" s="115">
        <v>0.72355911332467893</v>
      </c>
      <c r="H47" s="114">
        <v>39</v>
      </c>
      <c r="I47" s="116">
        <v>0.51931794766124051</v>
      </c>
      <c r="J47" s="116">
        <v>0.64820770519262982</v>
      </c>
      <c r="K47" s="116">
        <v>0.78916869465444017</v>
      </c>
      <c r="L47" s="116">
        <v>0.6469868461303151</v>
      </c>
      <c r="M47" s="116">
        <v>0.71423208393432258</v>
      </c>
      <c r="N47" s="116">
        <v>0.74820379505864532</v>
      </c>
      <c r="O47" s="116">
        <v>0.78916869465444017</v>
      </c>
      <c r="P47" s="116">
        <v>0.74466716563149205</v>
      </c>
      <c r="Q47" s="116">
        <v>0.62013729977116705</v>
      </c>
      <c r="R47" s="114">
        <v>0</v>
      </c>
      <c r="S47" s="116">
        <v>0.79576136963571908</v>
      </c>
      <c r="T47" s="116">
        <v>0.74527759345277589</v>
      </c>
      <c r="U47" s="116">
        <v>0.72259600585489658</v>
      </c>
      <c r="V47" s="114">
        <v>0</v>
      </c>
      <c r="W47" s="116">
        <v>0.68341476437261373</v>
      </c>
      <c r="X47" s="116">
        <v>0.72057149372163509</v>
      </c>
      <c r="Y47" s="116">
        <v>0.78122592771381327</v>
      </c>
    </row>
    <row r="48" spans="2:25" x14ac:dyDescent="0.3">
      <c r="B48" s="1" t="s">
        <v>515</v>
      </c>
      <c r="C48" s="26" t="s">
        <v>41</v>
      </c>
      <c r="E48" s="25">
        <f>VLOOKUP(B48,'City Population Stats'!B:E,4,FALSE)</f>
        <v>2355890</v>
      </c>
      <c r="G48" s="115">
        <v>0.61027298407490105</v>
      </c>
      <c r="H48" s="114">
        <v>40</v>
      </c>
      <c r="I48" s="116">
        <v>0.56965233038025664</v>
      </c>
      <c r="J48" s="116">
        <v>0.59740863126789645</v>
      </c>
      <c r="K48" s="116">
        <v>0.59641506111519282</v>
      </c>
      <c r="L48" s="116">
        <v>0.60042698548249362</v>
      </c>
      <c r="M48" s="116">
        <v>0.64248946249393857</v>
      </c>
      <c r="N48" s="116">
        <v>0.63506063947078284</v>
      </c>
      <c r="O48" s="116">
        <v>0.59641506111519282</v>
      </c>
      <c r="P48" s="116">
        <v>0.59093858962172752</v>
      </c>
      <c r="Q48" s="116">
        <v>0.67449423065213421</v>
      </c>
      <c r="R48" s="114">
        <v>0</v>
      </c>
      <c r="S48" s="116">
        <v>0.59146616299285271</v>
      </c>
      <c r="T48" s="116">
        <v>0.59877761385626427</v>
      </c>
      <c r="U48" s="116">
        <v>0.64623703607439198</v>
      </c>
      <c r="V48" s="114">
        <v>0</v>
      </c>
      <c r="W48" s="116">
        <v>0.59612376094444297</v>
      </c>
      <c r="X48" s="116">
        <v>0.61179752714629698</v>
      </c>
      <c r="Y48" s="116">
        <v>0.63247071124735632</v>
      </c>
    </row>
    <row r="49" spans="2:25" x14ac:dyDescent="0.3">
      <c r="B49" s="1" t="s">
        <v>516</v>
      </c>
      <c r="C49" s="26" t="s">
        <v>42</v>
      </c>
      <c r="E49" s="25">
        <f>VLOOKUP(B49,'City Population Stats'!B:E,4,FALSE)</f>
        <v>319103</v>
      </c>
      <c r="G49" s="115">
        <v>0.93676920507787254</v>
      </c>
      <c r="H49" s="114">
        <v>41</v>
      </c>
      <c r="I49" s="116">
        <v>0.92605790645879738</v>
      </c>
      <c r="J49" s="116">
        <v>0.94067105334710965</v>
      </c>
      <c r="K49" s="116">
        <v>0.93697092007422356</v>
      </c>
      <c r="L49" s="116">
        <v>0.9375</v>
      </c>
      <c r="M49" s="116">
        <v>0.9388448471121178</v>
      </c>
      <c r="N49" s="116">
        <v>0.9296187683284457</v>
      </c>
      <c r="O49" s="116">
        <v>0.93697092007422356</v>
      </c>
      <c r="P49" s="116">
        <v>0.9374373048168827</v>
      </c>
      <c r="Q49" s="116">
        <v>0.9354388479710295</v>
      </c>
      <c r="R49" s="114">
        <v>0</v>
      </c>
      <c r="S49" s="116">
        <v>0.91494173754855201</v>
      </c>
      <c r="T49" s="116">
        <v>0.92263279445727486</v>
      </c>
      <c r="U49" s="116">
        <v>0.92719811427922294</v>
      </c>
      <c r="V49" s="114">
        <v>0</v>
      </c>
      <c r="W49" s="116">
        <v>0.94992914501653281</v>
      </c>
      <c r="X49" s="116">
        <v>0.92961685746937461</v>
      </c>
      <c r="Y49" s="116">
        <v>0.9468851961453828</v>
      </c>
    </row>
    <row r="50" spans="2:25" x14ac:dyDescent="0.3">
      <c r="B50" s="1" t="s">
        <v>517</v>
      </c>
      <c r="C50" s="26" t="s">
        <v>43</v>
      </c>
      <c r="E50" s="25">
        <f>VLOOKUP(B50,'City Population Stats'!B:E,4,FALSE)</f>
        <v>261915</v>
      </c>
      <c r="G50" s="115">
        <v>0.61365344196886651</v>
      </c>
      <c r="H50" s="114">
        <v>42</v>
      </c>
      <c r="I50" s="116">
        <v>0.5327183007938211</v>
      </c>
      <c r="J50" s="116">
        <v>0.68059764931992905</v>
      </c>
      <c r="K50" s="116">
        <v>0.54124943579799056</v>
      </c>
      <c r="L50" s="116">
        <v>0.57903097696584593</v>
      </c>
      <c r="M50" s="116">
        <v>0.59497519603136506</v>
      </c>
      <c r="N50" s="116">
        <v>0.58565737051792832</v>
      </c>
      <c r="O50" s="116">
        <v>0.54124943579799056</v>
      </c>
      <c r="P50" s="116">
        <v>0.61413708690330482</v>
      </c>
      <c r="Q50" s="116">
        <v>0.61172209541415934</v>
      </c>
      <c r="R50" s="114">
        <v>0</v>
      </c>
      <c r="S50" s="116">
        <v>0.59604019899168648</v>
      </c>
      <c r="T50" s="116">
        <v>0.61205626642789057</v>
      </c>
      <c r="U50" s="116">
        <v>0.57452541334966323</v>
      </c>
      <c r="V50" s="114">
        <v>0</v>
      </c>
      <c r="W50" s="116">
        <v>0.62755389754045021</v>
      </c>
      <c r="X50" s="116">
        <v>0.60390676493498707</v>
      </c>
      <c r="Y50" s="116">
        <v>0.63914525332210015</v>
      </c>
    </row>
    <row r="51" spans="2:25" x14ac:dyDescent="0.3">
      <c r="B51" s="1" t="s">
        <v>518</v>
      </c>
      <c r="C51" s="26" t="s">
        <v>44</v>
      </c>
      <c r="E51" s="25">
        <f>VLOOKUP(B51,'City Population Stats'!B:E,4,FALSE)</f>
        <v>978003</v>
      </c>
      <c r="G51" s="115">
        <v>0.3529127611640015</v>
      </c>
      <c r="H51" s="114">
        <v>43</v>
      </c>
      <c r="I51" s="116">
        <v>0.42888038030209263</v>
      </c>
      <c r="J51" s="116">
        <v>0.32261734689512989</v>
      </c>
      <c r="K51" s="116">
        <v>0.24217687074829933</v>
      </c>
      <c r="L51" s="116">
        <v>0.32396950875211744</v>
      </c>
      <c r="M51" s="116">
        <v>0.33493476821899087</v>
      </c>
      <c r="N51" s="116">
        <v>0.34394250513347024</v>
      </c>
      <c r="O51" s="116">
        <v>0.24217687074829933</v>
      </c>
      <c r="P51" s="116">
        <v>0.37651986758162742</v>
      </c>
      <c r="Q51" s="116">
        <v>0.32638018450168499</v>
      </c>
      <c r="R51" s="114">
        <v>0</v>
      </c>
      <c r="S51" s="116">
        <v>0.42760965565820486</v>
      </c>
      <c r="T51" s="116">
        <v>0.34047643681133932</v>
      </c>
      <c r="U51" s="116">
        <v>0.30318163221101779</v>
      </c>
      <c r="V51" s="114">
        <v>0</v>
      </c>
      <c r="W51" s="116">
        <v>0.34493399551823978</v>
      </c>
      <c r="X51" s="116">
        <v>0.34647228622577025</v>
      </c>
      <c r="Y51" s="116">
        <v>0.38978154315577629</v>
      </c>
    </row>
    <row r="52" spans="2:25" x14ac:dyDescent="0.3">
      <c r="B52" s="1" t="s">
        <v>519</v>
      </c>
      <c r="C52" s="26" t="s">
        <v>45</v>
      </c>
      <c r="E52" s="25">
        <f>VLOOKUP(B52,'City Population Stats'!B:E,4,FALSE)</f>
        <v>304261</v>
      </c>
      <c r="G52" s="115">
        <v>0.97997390498892789</v>
      </c>
      <c r="H52" s="114">
        <v>44</v>
      </c>
      <c r="I52" s="116">
        <v>0.98499746027138813</v>
      </c>
      <c r="J52" s="116">
        <v>0.98528580257465581</v>
      </c>
      <c r="K52" s="116">
        <v>0.97390128138549048</v>
      </c>
      <c r="L52" s="116">
        <v>0.97510749038243949</v>
      </c>
      <c r="M52" s="116">
        <v>0.97378872120730742</v>
      </c>
      <c r="N52" s="116">
        <v>1</v>
      </c>
      <c r="O52" s="116">
        <v>0.97390128138549048</v>
      </c>
      <c r="P52" s="116">
        <v>0.98039438094407116</v>
      </c>
      <c r="Q52" s="116">
        <v>0.9786758168481885</v>
      </c>
      <c r="R52" s="114">
        <v>0</v>
      </c>
      <c r="S52" s="116">
        <v>0.98579003181336167</v>
      </c>
      <c r="T52" s="116">
        <v>0.98099844532734493</v>
      </c>
      <c r="U52" s="116">
        <v>0.97670111820522765</v>
      </c>
      <c r="V52" s="114">
        <v>0</v>
      </c>
      <c r="W52" s="116">
        <v>0.97844640748546408</v>
      </c>
      <c r="X52" s="116">
        <v>0.98059124717317281</v>
      </c>
      <c r="Y52" s="116">
        <v>0.97946061331806111</v>
      </c>
    </row>
    <row r="53" spans="2:25" x14ac:dyDescent="0.3">
      <c r="B53" s="1" t="s">
        <v>520</v>
      </c>
      <c r="C53" s="26" t="s">
        <v>46</v>
      </c>
      <c r="E53" s="25">
        <f>VLOOKUP(B53,'City Population Stats'!B:E,4,FALSE)</f>
        <v>517971</v>
      </c>
      <c r="G53" s="115">
        <v>0.68858249728355814</v>
      </c>
      <c r="H53" s="114">
        <v>45</v>
      </c>
      <c r="I53" s="116">
        <v>0.76041134197311844</v>
      </c>
      <c r="J53" s="116">
        <v>0.77662496185535546</v>
      </c>
      <c r="K53" s="116">
        <v>0.71384165295300783</v>
      </c>
      <c r="L53" s="116">
        <v>0.6950884086444008</v>
      </c>
      <c r="M53" s="116">
        <v>0.67459562321598476</v>
      </c>
      <c r="N53" s="116">
        <v>0.65009810333551343</v>
      </c>
      <c r="O53" s="116">
        <v>0.71384165295300783</v>
      </c>
      <c r="P53" s="116">
        <v>0.74963519374362353</v>
      </c>
      <c r="Q53" s="116">
        <v>0.63395955965278639</v>
      </c>
      <c r="R53" s="114">
        <v>0</v>
      </c>
      <c r="S53" s="116">
        <v>0.7616691785160431</v>
      </c>
      <c r="T53" s="116">
        <v>0.72119139378780528</v>
      </c>
      <c r="U53" s="116">
        <v>0.6364078982959156</v>
      </c>
      <c r="V53" s="114">
        <v>0</v>
      </c>
      <c r="W53" s="116">
        <v>0.67361418730047196</v>
      </c>
      <c r="X53" s="116">
        <v>0.69510388379155752</v>
      </c>
      <c r="Y53" s="116">
        <v>0.68764988770318114</v>
      </c>
    </row>
    <row r="54" spans="2:25" x14ac:dyDescent="0.3">
      <c r="B54" s="1" t="s">
        <v>521</v>
      </c>
      <c r="C54" s="26" t="s">
        <v>47</v>
      </c>
      <c r="E54" s="25">
        <f>VLOOKUP(B54,'City Population Stats'!B:E,4,FALSE)</f>
        <v>258654</v>
      </c>
      <c r="G54" s="115">
        <v>0.52433490072329059</v>
      </c>
      <c r="H54" s="114">
        <v>46</v>
      </c>
      <c r="I54" s="116">
        <v>0.39238845144356954</v>
      </c>
      <c r="J54" s="116">
        <v>0.52695204203232693</v>
      </c>
      <c r="K54" s="116">
        <v>0.33360193392425463</v>
      </c>
      <c r="L54" s="116">
        <v>0.48444444444444446</v>
      </c>
      <c r="M54" s="116">
        <v>0.50377358490566038</v>
      </c>
      <c r="N54" s="116">
        <v>0.24</v>
      </c>
      <c r="O54" s="116">
        <v>0.33360193392425463</v>
      </c>
      <c r="P54" s="116">
        <v>0.52543626983228475</v>
      </c>
      <c r="Q54" s="116">
        <v>0.49329666552079754</v>
      </c>
      <c r="R54" s="114">
        <v>0</v>
      </c>
      <c r="S54" s="116">
        <v>0.62999586263963592</v>
      </c>
      <c r="T54" s="116">
        <v>0.54387759847463146</v>
      </c>
      <c r="U54" s="116">
        <v>0.44899167681021152</v>
      </c>
      <c r="V54" s="114">
        <v>0</v>
      </c>
      <c r="W54" s="116">
        <v>0.51923406100580849</v>
      </c>
      <c r="X54" s="116">
        <v>0.51321796888655824</v>
      </c>
      <c r="Y54" s="116">
        <v>0.60454402268073715</v>
      </c>
    </row>
    <row r="55" spans="2:25" x14ac:dyDescent="0.3">
      <c r="B55" s="1" t="s">
        <v>522</v>
      </c>
      <c r="C55" s="26" t="s">
        <v>957</v>
      </c>
      <c r="E55" s="25">
        <f>VLOOKUP(B55,'City Population Stats'!B:E,4,FALSE)</f>
        <v>649600</v>
      </c>
      <c r="G55" s="115">
        <v>0.73625098614221163</v>
      </c>
      <c r="H55" s="114">
        <v>47</v>
      </c>
      <c r="I55" s="116">
        <v>0.73716357838157576</v>
      </c>
      <c r="J55" s="116">
        <v>0.7696449010159816</v>
      </c>
      <c r="K55" s="116">
        <v>0.73680068513760621</v>
      </c>
      <c r="L55" s="116">
        <v>0.73622148167136636</v>
      </c>
      <c r="M55" s="116">
        <v>0.7274730440403091</v>
      </c>
      <c r="N55" s="116">
        <v>0.73868015414258192</v>
      </c>
      <c r="O55" s="116">
        <v>0.73680068513760621</v>
      </c>
      <c r="P55" s="116">
        <v>0.75440436463795757</v>
      </c>
      <c r="Q55" s="116">
        <v>0.70878755862908005</v>
      </c>
      <c r="R55" s="114">
        <v>1</v>
      </c>
      <c r="S55" s="116">
        <v>0.74004064132910541</v>
      </c>
      <c r="T55" s="116">
        <v>0.72834674380727815</v>
      </c>
      <c r="U55" s="116">
        <v>0.71656600517687663</v>
      </c>
      <c r="V55" s="114">
        <v>1</v>
      </c>
      <c r="W55" s="116">
        <v>0.75748633743418259</v>
      </c>
      <c r="X55" s="116">
        <v>0.74085906509011346</v>
      </c>
      <c r="Y55" s="116">
        <v>0.68559928443649376</v>
      </c>
    </row>
    <row r="56" spans="2:25" x14ac:dyDescent="0.3">
      <c r="B56" s="1" t="s">
        <v>523</v>
      </c>
      <c r="C56" s="26" t="s">
        <v>457</v>
      </c>
      <c r="E56" s="25">
        <f>VLOOKUP(B56,'City Population Stats'!B:E,4,FALSE)</f>
        <v>327130</v>
      </c>
      <c r="G56" s="115">
        <v>0.61970702957827417</v>
      </c>
      <c r="H56" s="114">
        <v>48</v>
      </c>
      <c r="I56" s="116">
        <v>0.68744158999813088</v>
      </c>
      <c r="J56" s="116">
        <v>0.66712042232477842</v>
      </c>
      <c r="K56" s="116">
        <v>0.60584415584415585</v>
      </c>
      <c r="L56" s="116">
        <v>0.62256586483390608</v>
      </c>
      <c r="M56" s="116">
        <v>0.6302781999603515</v>
      </c>
      <c r="N56" s="116">
        <v>0.68939393939393945</v>
      </c>
      <c r="O56" s="116">
        <v>0.60584415584415585</v>
      </c>
      <c r="P56" s="116">
        <v>0.66253717455162475</v>
      </c>
      <c r="Q56" s="116">
        <v>0.59812241970631774</v>
      </c>
      <c r="R56" s="114">
        <v>2</v>
      </c>
      <c r="S56" s="116">
        <v>0.69751021924934964</v>
      </c>
      <c r="T56" s="116">
        <v>0.63673065204143819</v>
      </c>
      <c r="U56" s="116">
        <v>0.57196656252638689</v>
      </c>
      <c r="V56" s="114">
        <v>2</v>
      </c>
      <c r="W56" s="116">
        <v>0.61679067241009056</v>
      </c>
      <c r="X56" s="116">
        <v>0.62202360170379167</v>
      </c>
      <c r="Y56" s="116">
        <v>0.61479967982474615</v>
      </c>
    </row>
    <row r="57" spans="2:25" x14ac:dyDescent="0.3">
      <c r="B57" s="1" t="s">
        <v>524</v>
      </c>
      <c r="C57" s="26" t="s">
        <v>49</v>
      </c>
      <c r="E57" s="25">
        <f>VLOOKUP(B57,'City Population Stats'!B:E,4,FALSE)</f>
        <v>297371</v>
      </c>
      <c r="G57" s="115">
        <v>0.89700826695356273</v>
      </c>
      <c r="H57" s="114">
        <v>49</v>
      </c>
      <c r="I57" s="116">
        <v>0.88711516533637402</v>
      </c>
      <c r="J57" s="116">
        <v>0.92117027221202208</v>
      </c>
      <c r="K57" s="116">
        <v>0.86748583621514241</v>
      </c>
      <c r="L57" s="116">
        <v>0.92498124531132786</v>
      </c>
      <c r="M57" s="116">
        <v>0.9113673079747393</v>
      </c>
      <c r="N57" s="116">
        <v>0.93670886075949367</v>
      </c>
      <c r="O57" s="116">
        <v>0.86748583621514241</v>
      </c>
      <c r="P57" s="116">
        <v>0.90203003458793651</v>
      </c>
      <c r="Q57" s="116">
        <v>0.89540069268621125</v>
      </c>
      <c r="R57" s="114">
        <v>3</v>
      </c>
      <c r="S57" s="116">
        <v>0.91806120562130178</v>
      </c>
      <c r="T57" s="116">
        <v>0.90472296053976697</v>
      </c>
      <c r="U57" s="116">
        <v>0.88228997173931656</v>
      </c>
      <c r="V57" s="114">
        <v>3</v>
      </c>
      <c r="W57" s="116">
        <v>0.90162915918818165</v>
      </c>
      <c r="X57" s="116">
        <v>0.89505140555627527</v>
      </c>
      <c r="Y57" s="116">
        <v>0.89697419714126603</v>
      </c>
    </row>
    <row r="58" spans="2:25" x14ac:dyDescent="0.3">
      <c r="B58" s="1" t="s">
        <v>525</v>
      </c>
      <c r="C58" s="26" t="s">
        <v>50</v>
      </c>
      <c r="E58" s="25">
        <f>VLOOKUP(B58,'City Population Stats'!B:E,4,FALSE)</f>
        <v>464125</v>
      </c>
      <c r="G58" s="115">
        <v>0.82853032152856576</v>
      </c>
      <c r="H58" s="114">
        <v>50</v>
      </c>
      <c r="I58" s="116">
        <v>0.84666398713826363</v>
      </c>
      <c r="J58" s="116">
        <v>0.83789581357472354</v>
      </c>
      <c r="K58" s="116">
        <v>0.82605826652149528</v>
      </c>
      <c r="L58" s="116">
        <v>0.84501445086705207</v>
      </c>
      <c r="M58" s="116">
        <v>0.81771225114086554</v>
      </c>
      <c r="N58" s="116">
        <v>0.80462724935732644</v>
      </c>
      <c r="O58" s="116">
        <v>0.82605826652149528</v>
      </c>
      <c r="P58" s="116">
        <v>0.83586492010405056</v>
      </c>
      <c r="Q58" s="116">
        <v>0.8073268988669744</v>
      </c>
      <c r="R58" s="114">
        <v>4</v>
      </c>
      <c r="S58" s="116">
        <v>0.87871461306677734</v>
      </c>
      <c r="T58" s="116">
        <v>0.84708639935445451</v>
      </c>
      <c r="U58" s="116">
        <v>0.81617307355307389</v>
      </c>
      <c r="V58" s="114">
        <v>4</v>
      </c>
      <c r="W58" s="116">
        <v>0.82314350008655013</v>
      </c>
      <c r="X58" s="116">
        <v>0.83448112170279898</v>
      </c>
      <c r="Y58" s="116">
        <v>0.8109872973587603</v>
      </c>
    </row>
    <row r="59" spans="2:25" x14ac:dyDescent="0.3">
      <c r="B59" s="1" t="s">
        <v>526</v>
      </c>
      <c r="C59" s="26" t="s">
        <v>51</v>
      </c>
      <c r="E59" s="25">
        <f>VLOOKUP(B59,'City Population Stats'!B:E,4,FALSE)</f>
        <v>3903648</v>
      </c>
      <c r="G59" s="115">
        <v>0.63569155885743567</v>
      </c>
      <c r="H59" s="114">
        <v>51</v>
      </c>
      <c r="I59" s="116">
        <v>0.68342718975701733</v>
      </c>
      <c r="J59" s="116">
        <v>0.68172608682136215</v>
      </c>
      <c r="K59" s="116">
        <v>0.62106358450101296</v>
      </c>
      <c r="L59" s="116">
        <v>0.62425381384037149</v>
      </c>
      <c r="M59" s="116">
        <v>0.59185828518957795</v>
      </c>
      <c r="N59" s="116">
        <v>0.65044052863436119</v>
      </c>
      <c r="O59" s="116">
        <v>0.62106358450101296</v>
      </c>
      <c r="P59" s="116">
        <v>0.66684290503353238</v>
      </c>
      <c r="Q59" s="116">
        <v>0.5572805597374294</v>
      </c>
      <c r="R59" s="114">
        <v>5</v>
      </c>
      <c r="S59" s="116">
        <v>0.69487109526456914</v>
      </c>
      <c r="T59" s="116">
        <v>0.64044653551382114</v>
      </c>
      <c r="U59" s="116">
        <v>0.57802350446877337</v>
      </c>
      <c r="V59" s="114">
        <v>5</v>
      </c>
      <c r="W59" s="116">
        <v>0.65098174852338642</v>
      </c>
      <c r="X59" s="116">
        <v>0.63832747561526637</v>
      </c>
      <c r="Y59" s="116">
        <v>0.5969536915594047</v>
      </c>
    </row>
    <row r="60" spans="2:25" x14ac:dyDescent="0.3">
      <c r="B60" s="1" t="s">
        <v>527</v>
      </c>
      <c r="C60" s="26" t="s">
        <v>52</v>
      </c>
      <c r="E60" s="25">
        <f>VLOOKUP(B60,'City Population Stats'!B:E,4,FALSE)</f>
        <v>642889</v>
      </c>
      <c r="G60" s="115">
        <v>0.37492328710514061</v>
      </c>
      <c r="H60" s="114">
        <v>52</v>
      </c>
      <c r="I60" s="116">
        <v>0.51992822758283619</v>
      </c>
      <c r="J60" s="116">
        <v>0.28367987975256781</v>
      </c>
      <c r="K60" s="116">
        <v>0.28798784031472124</v>
      </c>
      <c r="L60" s="116">
        <v>0.42149272220501705</v>
      </c>
      <c r="M60" s="116">
        <v>0.37951117694586589</v>
      </c>
      <c r="N60" s="116">
        <v>0.27698574338085541</v>
      </c>
      <c r="O60" s="116">
        <v>0.28798784031472124</v>
      </c>
      <c r="P60" s="116">
        <v>0.43428159884767736</v>
      </c>
      <c r="Q60" s="116">
        <v>0.33563598907434267</v>
      </c>
      <c r="R60" s="114">
        <v>6</v>
      </c>
      <c r="S60" s="116">
        <v>0.49038443961025902</v>
      </c>
      <c r="T60" s="116">
        <v>0.37214642453931379</v>
      </c>
      <c r="U60" s="116">
        <v>0.30370901105445341</v>
      </c>
      <c r="V60" s="114">
        <v>6</v>
      </c>
      <c r="W60" s="116">
        <v>0.36438996513352639</v>
      </c>
      <c r="X60" s="116">
        <v>0.38403372380101908</v>
      </c>
      <c r="Y60" s="116">
        <v>0.35853939301999765</v>
      </c>
    </row>
    <row r="61" spans="2:25" x14ac:dyDescent="0.3">
      <c r="B61" s="1" t="s">
        <v>528</v>
      </c>
      <c r="C61" s="26" t="s">
        <v>53</v>
      </c>
      <c r="E61" s="25">
        <f>VLOOKUP(B61,'City Population Stats'!B:E,4,FALSE)</f>
        <v>263561</v>
      </c>
      <c r="G61" s="115">
        <v>0.53006682371780067</v>
      </c>
      <c r="H61" s="114">
        <v>53</v>
      </c>
      <c r="I61" s="116">
        <v>0.63615805760533206</v>
      </c>
      <c r="J61" s="116">
        <v>0.56274002249050514</v>
      </c>
      <c r="K61" s="116">
        <v>0.52543795237595725</v>
      </c>
      <c r="L61" s="116">
        <v>0.53745541022592147</v>
      </c>
      <c r="M61" s="116">
        <v>0.52075621364357483</v>
      </c>
      <c r="N61" s="116">
        <v>0.50943396226415094</v>
      </c>
      <c r="O61" s="116">
        <v>0.52543795237595725</v>
      </c>
      <c r="P61" s="116">
        <v>0.57154075589688913</v>
      </c>
      <c r="Q61" s="116">
        <v>0.48252545959529164</v>
      </c>
      <c r="R61" s="114">
        <v>7</v>
      </c>
      <c r="S61" s="116">
        <v>0.59656925031766206</v>
      </c>
      <c r="T61" s="116">
        <v>0.55521052150881356</v>
      </c>
      <c r="U61" s="116">
        <v>0.45086646018378684</v>
      </c>
      <c r="V61" s="114">
        <v>7</v>
      </c>
      <c r="W61" s="116">
        <v>0.52154705704014903</v>
      </c>
      <c r="X61" s="116">
        <v>0.52729127918991525</v>
      </c>
      <c r="Y61" s="116">
        <v>0.55866109724986679</v>
      </c>
    </row>
    <row r="62" spans="2:25" x14ac:dyDescent="0.3">
      <c r="B62" s="1" t="s">
        <v>529</v>
      </c>
      <c r="C62" s="26" t="s">
        <v>54</v>
      </c>
      <c r="E62" s="25">
        <f>VLOOKUP(B62,'City Population Stats'!B:E,4,FALSE)</f>
        <v>277146</v>
      </c>
      <c r="G62" s="115">
        <v>0.95402074545536419</v>
      </c>
      <c r="H62" s="114">
        <v>54</v>
      </c>
      <c r="I62" s="116">
        <v>0.94089026915113871</v>
      </c>
      <c r="J62" s="116">
        <v>0.94764993261455521</v>
      </c>
      <c r="K62" s="116">
        <v>0.95882189276203345</v>
      </c>
      <c r="L62" s="116">
        <v>0.95159967186218208</v>
      </c>
      <c r="M62" s="116">
        <v>0.95585159941135467</v>
      </c>
      <c r="N62" s="116">
        <v>0.91608391608391604</v>
      </c>
      <c r="O62" s="116">
        <v>0.95882189276203345</v>
      </c>
      <c r="P62" s="116">
        <v>0.95075739360423184</v>
      </c>
      <c r="Q62" s="116">
        <v>0.9555017240626773</v>
      </c>
      <c r="R62" s="114">
        <v>8</v>
      </c>
      <c r="S62" s="116">
        <v>0.95826661329063245</v>
      </c>
      <c r="T62" s="116">
        <v>0.94946801489030286</v>
      </c>
      <c r="U62" s="116">
        <v>0.95212740782810357</v>
      </c>
      <c r="V62" s="114">
        <v>8</v>
      </c>
      <c r="W62" s="116">
        <v>0.95177485247389926</v>
      </c>
      <c r="X62" s="116">
        <v>0.9572194337230916</v>
      </c>
      <c r="Y62" s="116">
        <v>0.94140525915278594</v>
      </c>
    </row>
    <row r="63" spans="2:25" x14ac:dyDescent="0.3">
      <c r="B63" s="1" t="s">
        <v>530</v>
      </c>
      <c r="C63" s="26" t="s">
        <v>55</v>
      </c>
      <c r="E63" s="25">
        <f>VLOOKUP(B63,'City Population Stats'!B:E,4,FALSE)</f>
        <v>631187</v>
      </c>
      <c r="G63" s="115">
        <v>0.45578728723854345</v>
      </c>
      <c r="H63" s="114">
        <v>55</v>
      </c>
      <c r="I63" s="116">
        <v>0.46788299311299031</v>
      </c>
      <c r="J63" s="116">
        <v>0.3715655420940206</v>
      </c>
      <c r="K63" s="116">
        <v>0.41810456949622821</v>
      </c>
      <c r="L63" s="116">
        <v>0.42597821702299316</v>
      </c>
      <c r="M63" s="116">
        <v>0.46265335578542216</v>
      </c>
      <c r="N63" s="116">
        <v>0.42142857142857143</v>
      </c>
      <c r="O63" s="116">
        <v>0.41810456949622821</v>
      </c>
      <c r="P63" s="116">
        <v>0.45402800005827276</v>
      </c>
      <c r="Q63" s="116">
        <v>0.46159278686276528</v>
      </c>
      <c r="R63" s="114">
        <v>9</v>
      </c>
      <c r="S63" s="116">
        <v>0.50998460706410953</v>
      </c>
      <c r="T63" s="116">
        <v>0.43698035832614429</v>
      </c>
      <c r="U63" s="116">
        <v>0.44043810310129522</v>
      </c>
      <c r="V63" s="114">
        <v>9</v>
      </c>
      <c r="W63" s="116">
        <v>0.44915146411065804</v>
      </c>
      <c r="X63" s="116">
        <v>0.45793603617541601</v>
      </c>
      <c r="Y63" s="116">
        <v>0.45907093939785504</v>
      </c>
    </row>
    <row r="64" spans="2:25" x14ac:dyDescent="0.3">
      <c r="B64" s="1" t="s">
        <v>531</v>
      </c>
      <c r="C64" s="26" t="s">
        <v>56</v>
      </c>
      <c r="E64" s="25">
        <f>VLOOKUP(B64,'City Population Stats'!B:E,4,FALSE)</f>
        <v>513977</v>
      </c>
      <c r="G64" s="115">
        <v>0.65478163107815357</v>
      </c>
      <c r="H64" s="114">
        <v>56</v>
      </c>
      <c r="I64" s="116">
        <v>0.64315600717274357</v>
      </c>
      <c r="J64" s="116">
        <v>0.739710232115105</v>
      </c>
      <c r="K64" s="116">
        <v>0.59677663438256656</v>
      </c>
      <c r="L64" s="116">
        <v>0.69379014989293364</v>
      </c>
      <c r="M64" s="116">
        <v>0.64134656883901597</v>
      </c>
      <c r="N64" s="116">
        <v>0.70928462709284623</v>
      </c>
      <c r="O64" s="116">
        <v>0.59677663438256656</v>
      </c>
      <c r="P64" s="116">
        <v>0.70881434132743792</v>
      </c>
      <c r="Q64" s="116">
        <v>0.61762683399342766</v>
      </c>
      <c r="R64" s="114">
        <v>10</v>
      </c>
      <c r="S64" s="116">
        <v>0.6389347676747007</v>
      </c>
      <c r="T64" s="116">
        <v>0.63854477026815115</v>
      </c>
      <c r="U64" s="116">
        <v>0.62946670888366207</v>
      </c>
      <c r="V64" s="114">
        <v>10</v>
      </c>
      <c r="W64" s="116">
        <v>0.68228507629326385</v>
      </c>
      <c r="X64" s="116">
        <v>0.67412727752838664</v>
      </c>
      <c r="Y64" s="116">
        <v>0.55510354628394143</v>
      </c>
    </row>
    <row r="65" spans="2:25" x14ac:dyDescent="0.3">
      <c r="B65" s="1" t="s">
        <v>532</v>
      </c>
      <c r="C65" s="26" t="s">
        <v>57</v>
      </c>
      <c r="E65" s="25">
        <f>VLOOKUP(B65,'City Population Stats'!B:E,4,FALSE)</f>
        <v>455738</v>
      </c>
      <c r="G65" s="115">
        <v>0.88128507010715529</v>
      </c>
      <c r="H65" s="114">
        <v>57</v>
      </c>
      <c r="I65" s="116">
        <v>0.95047738545689808</v>
      </c>
      <c r="J65" s="116">
        <v>0.85588157874363224</v>
      </c>
      <c r="K65" s="116">
        <v>0.92086790044671352</v>
      </c>
      <c r="L65" s="116">
        <v>0.92209302325581399</v>
      </c>
      <c r="M65" s="116">
        <v>0.94682017543859653</v>
      </c>
      <c r="N65" s="116">
        <v>0.9</v>
      </c>
      <c r="O65" s="116">
        <v>0.92086790044671352</v>
      </c>
      <c r="P65" s="116">
        <v>0.87180180226124115</v>
      </c>
      <c r="Q65" s="116">
        <v>0.94160738069713801</v>
      </c>
      <c r="R65" s="114">
        <v>11</v>
      </c>
      <c r="S65" s="116">
        <v>0.88527730804632143</v>
      </c>
      <c r="T65" s="116">
        <v>0.89405906048783579</v>
      </c>
      <c r="U65" s="116">
        <v>0.91379663197286864</v>
      </c>
      <c r="V65" s="114">
        <v>11</v>
      </c>
      <c r="W65" s="116">
        <v>0.87926817229540744</v>
      </c>
      <c r="X65" s="116">
        <v>0.8869979359539707</v>
      </c>
      <c r="Y65" s="116">
        <v>0.86386790153546189</v>
      </c>
    </row>
    <row r="66" spans="2:25" x14ac:dyDescent="0.3">
      <c r="B66" s="1" t="s">
        <v>533</v>
      </c>
      <c r="C66" s="26" t="s">
        <v>58</v>
      </c>
      <c r="E66" s="25">
        <f>VLOOKUP(B66,'City Population Stats'!B:E,4,FALSE)</f>
        <v>576366</v>
      </c>
      <c r="G66" s="115">
        <v>0.90963719529124332</v>
      </c>
      <c r="H66" s="114">
        <v>58</v>
      </c>
      <c r="I66" s="116">
        <v>0.90554560896111647</v>
      </c>
      <c r="J66" s="116">
        <v>0.93437350713164535</v>
      </c>
      <c r="K66" s="116">
        <v>0.88899858492118344</v>
      </c>
      <c r="L66" s="116">
        <v>0.90888818094934698</v>
      </c>
      <c r="M66" s="116">
        <v>0.89892271662763468</v>
      </c>
      <c r="N66" s="116">
        <v>0.90303030303030307</v>
      </c>
      <c r="O66" s="116">
        <v>0.88899858492118344</v>
      </c>
      <c r="P66" s="116">
        <v>0.91263140457956904</v>
      </c>
      <c r="Q66" s="116">
        <v>0.90312968964092299</v>
      </c>
      <c r="R66" s="114">
        <v>12</v>
      </c>
      <c r="S66" s="116">
        <v>0.92033800556656054</v>
      </c>
      <c r="T66" s="116">
        <v>0.90168505851228642</v>
      </c>
      <c r="U66" s="116">
        <v>0.90280762939832648</v>
      </c>
      <c r="V66" s="114">
        <v>12</v>
      </c>
      <c r="W66" s="116">
        <v>0.91017982529143782</v>
      </c>
      <c r="X66" s="116">
        <v>0.91328506433434598</v>
      </c>
      <c r="Y66" s="116">
        <v>0.89077595138752763</v>
      </c>
    </row>
    <row r="67" spans="2:25" x14ac:dyDescent="0.3">
      <c r="B67" s="1" t="s">
        <v>534</v>
      </c>
      <c r="C67" s="26" t="s">
        <v>59</v>
      </c>
      <c r="E67" s="25">
        <f>VLOOKUP(B67,'City Population Stats'!B:E,4,FALSE)</f>
        <v>439124</v>
      </c>
      <c r="G67" s="115">
        <v>0.98330528104295301</v>
      </c>
      <c r="H67" s="114">
        <v>59</v>
      </c>
      <c r="I67" s="116">
        <v>0.98849817288683883</v>
      </c>
      <c r="J67" s="116">
        <v>0.98533260032985159</v>
      </c>
      <c r="K67" s="116">
        <v>0.96293248697151368</v>
      </c>
      <c r="L67" s="116">
        <v>0.98299776286353469</v>
      </c>
      <c r="M67" s="116">
        <v>0.98318267815850324</v>
      </c>
      <c r="N67" s="116">
        <v>0.98245614035087714</v>
      </c>
      <c r="O67" s="116">
        <v>0.96293248697151368</v>
      </c>
      <c r="P67" s="116">
        <v>0.98333180940496867</v>
      </c>
      <c r="Q67" s="116">
        <v>0.98320423133287771</v>
      </c>
      <c r="R67" s="114">
        <v>13</v>
      </c>
      <c r="S67" s="116">
        <v>0.98425466115555027</v>
      </c>
      <c r="T67" s="116">
        <v>0.98235450438479932</v>
      </c>
      <c r="U67" s="116">
        <v>0.9876355112803985</v>
      </c>
      <c r="V67" s="114">
        <v>13</v>
      </c>
      <c r="W67" s="116">
        <v>0.98330508560583763</v>
      </c>
      <c r="X67" s="116">
        <v>0.98280317329860067</v>
      </c>
      <c r="Y67" s="116">
        <v>0.9857849196538937</v>
      </c>
    </row>
    <row r="68" spans="2:25" x14ac:dyDescent="0.3">
      <c r="B68" s="1" t="s">
        <v>535</v>
      </c>
      <c r="C68" s="26" t="s">
        <v>458</v>
      </c>
      <c r="E68" s="25">
        <f>VLOOKUP(B68,'City Population Stats'!B:E,4,FALSE)</f>
        <v>714169</v>
      </c>
      <c r="G68" s="115">
        <v>0.45616513617455451</v>
      </c>
      <c r="H68" s="114">
        <v>60</v>
      </c>
      <c r="I68" s="116">
        <v>0.46371235543341349</v>
      </c>
      <c r="J68" s="116">
        <v>0.41014698438849134</v>
      </c>
      <c r="K68" s="116">
        <v>0.47345672557426194</v>
      </c>
      <c r="L68" s="116">
        <v>0.43991545893719808</v>
      </c>
      <c r="M68" s="116">
        <v>0.46126773208834621</v>
      </c>
      <c r="N68" s="116">
        <v>0.43333333333333335</v>
      </c>
      <c r="O68" s="116">
        <v>0.47345672557426194</v>
      </c>
      <c r="P68" s="116">
        <v>0.44805073347999963</v>
      </c>
      <c r="Q68" s="116">
        <v>0.46342603039755759</v>
      </c>
      <c r="R68" s="114">
        <v>14</v>
      </c>
      <c r="S68" s="116">
        <v>0.49242064683604381</v>
      </c>
      <c r="T68" s="116">
        <v>0.46223960702265077</v>
      </c>
      <c r="U68" s="116">
        <v>0.46560772611967938</v>
      </c>
      <c r="V68" s="114">
        <v>14</v>
      </c>
      <c r="W68" s="116">
        <v>0.44744532265672637</v>
      </c>
      <c r="X68" s="116">
        <v>0.46149924207955995</v>
      </c>
      <c r="Y68" s="116">
        <v>0.44819797798071848</v>
      </c>
    </row>
    <row r="69" spans="2:25" x14ac:dyDescent="0.3">
      <c r="B69" s="1" t="s">
        <v>536</v>
      </c>
      <c r="C69" s="26" t="s">
        <v>61</v>
      </c>
      <c r="E69" s="25">
        <f>VLOOKUP(B69,'City Population Stats'!B:E,4,FALSE)</f>
        <v>388624</v>
      </c>
      <c r="G69" s="115">
        <v>0.80018373554433575</v>
      </c>
      <c r="H69" s="114">
        <v>61</v>
      </c>
      <c r="I69" s="116">
        <v>0.74880698743842122</v>
      </c>
      <c r="J69" s="116">
        <v>0.82050078247261349</v>
      </c>
      <c r="K69" s="116">
        <v>0.66193897545955027</v>
      </c>
      <c r="L69" s="116">
        <v>0.81285178236397748</v>
      </c>
      <c r="M69" s="116">
        <v>0.83975847654435676</v>
      </c>
      <c r="N69" s="116">
        <v>0.79365079365079361</v>
      </c>
      <c r="O69" s="116">
        <v>0.66193897545955027</v>
      </c>
      <c r="P69" s="116">
        <v>0.75915102813995183</v>
      </c>
      <c r="Q69" s="116">
        <v>0.88924794359576964</v>
      </c>
      <c r="R69" s="114">
        <v>15</v>
      </c>
      <c r="S69" s="116">
        <v>0.81617691334979225</v>
      </c>
      <c r="T69" s="116">
        <v>0.82029572516103844</v>
      </c>
      <c r="U69" s="116">
        <v>0.83606666113920902</v>
      </c>
      <c r="V69" s="114">
        <v>15</v>
      </c>
      <c r="W69" s="116">
        <v>0.76776890088599603</v>
      </c>
      <c r="X69" s="116">
        <v>0.8080022500735109</v>
      </c>
      <c r="Y69" s="116">
        <v>0.81849668148720922</v>
      </c>
    </row>
    <row r="70" spans="2:25" x14ac:dyDescent="0.3">
      <c r="B70" s="1" t="s">
        <v>537</v>
      </c>
      <c r="C70" s="26" t="s">
        <v>62</v>
      </c>
      <c r="E70" s="25">
        <f>VLOOKUP(B70,'City Population Stats'!B:E,4,FALSE)</f>
        <v>8840134</v>
      </c>
      <c r="G70" s="115">
        <v>0.9917808262907758</v>
      </c>
      <c r="H70" s="114">
        <v>62</v>
      </c>
      <c r="I70" s="116">
        <v>0.99102196926683117</v>
      </c>
      <c r="J70" s="116">
        <v>0.99426899148789738</v>
      </c>
      <c r="K70" s="116">
        <v>0.9922299037744482</v>
      </c>
      <c r="L70" s="116">
        <v>0.98884534707881433</v>
      </c>
      <c r="M70" s="116">
        <v>0.99275324909980256</v>
      </c>
      <c r="N70" s="116">
        <v>0.99164179104477612</v>
      </c>
      <c r="O70" s="116">
        <v>0.9922299037744482</v>
      </c>
      <c r="P70" s="116">
        <v>0.99265675100901363</v>
      </c>
      <c r="Q70" s="116">
        <v>0.98980329143372625</v>
      </c>
      <c r="R70" s="114">
        <v>16</v>
      </c>
      <c r="S70" s="116">
        <v>0.99493881945727736</v>
      </c>
      <c r="T70" s="116">
        <v>0.99277590268150129</v>
      </c>
      <c r="U70" s="116">
        <v>0.99163606098336077</v>
      </c>
      <c r="V70" s="114">
        <v>16</v>
      </c>
      <c r="W70" s="116">
        <v>0.99248896083601135</v>
      </c>
      <c r="X70" s="116">
        <v>0.99187656288796122</v>
      </c>
      <c r="Y70" s="116">
        <v>0.99040131501769668</v>
      </c>
    </row>
    <row r="71" spans="2:25" x14ac:dyDescent="0.3">
      <c r="B71" s="1" t="s">
        <v>538</v>
      </c>
      <c r="C71" s="26" t="s">
        <v>63</v>
      </c>
      <c r="E71" s="25">
        <f>VLOOKUP(B71,'City Population Stats'!B:E,4,FALSE)</f>
        <v>315285</v>
      </c>
      <c r="G71" s="115">
        <v>0.93691972813291291</v>
      </c>
      <c r="H71" s="114">
        <v>63</v>
      </c>
      <c r="I71" s="116">
        <v>0.90928182001750013</v>
      </c>
      <c r="J71" s="116">
        <v>0.96809337849046173</v>
      </c>
      <c r="K71" s="116">
        <v>0.96878167443746199</v>
      </c>
      <c r="L71" s="116">
        <v>0.97050302870687388</v>
      </c>
      <c r="M71" s="116">
        <v>0.95746296999620206</v>
      </c>
      <c r="N71" s="116">
        <v>0.9838709677419355</v>
      </c>
      <c r="O71" s="116">
        <v>0.96878167443746199</v>
      </c>
      <c r="P71" s="116">
        <v>0.93751462350496162</v>
      </c>
      <c r="Q71" s="116">
        <v>0.92975661461943004</v>
      </c>
      <c r="R71" s="114">
        <v>17</v>
      </c>
      <c r="S71" s="116">
        <v>0.9640807972351777</v>
      </c>
      <c r="T71" s="116">
        <v>0.95489652924881863</v>
      </c>
      <c r="U71" s="116">
        <v>0.94519791038778378</v>
      </c>
      <c r="V71" s="114">
        <v>17</v>
      </c>
      <c r="W71" s="116">
        <v>0.95947581105454216</v>
      </c>
      <c r="X71" s="116">
        <v>0.92460735729830357</v>
      </c>
      <c r="Y71" s="116">
        <v>0.94670174677226859</v>
      </c>
    </row>
    <row r="72" spans="2:25" x14ac:dyDescent="0.3">
      <c r="B72" s="1" t="s">
        <v>539</v>
      </c>
      <c r="C72" s="26" t="s">
        <v>64</v>
      </c>
      <c r="E72" s="25">
        <f>VLOOKUP(B72,'City Population Stats'!B:E,4,FALSE)</f>
        <v>239027</v>
      </c>
      <c r="G72" s="115">
        <v>0.77387491789630458</v>
      </c>
      <c r="H72" s="114">
        <v>64</v>
      </c>
      <c r="I72" s="116">
        <v>0.80598239594211551</v>
      </c>
      <c r="J72" s="116">
        <v>0.69154526423719398</v>
      </c>
      <c r="K72" s="116">
        <v>0.72279534109816967</v>
      </c>
      <c r="L72" s="116">
        <v>0.76138828633405642</v>
      </c>
      <c r="M72" s="116">
        <v>0.77164030865612343</v>
      </c>
      <c r="N72" s="116">
        <v>0.59043659043659047</v>
      </c>
      <c r="O72" s="116">
        <v>0.72279534109816967</v>
      </c>
      <c r="P72" s="116">
        <v>0.77704405615082439</v>
      </c>
      <c r="Q72" s="116">
        <v>0.76923076923076927</v>
      </c>
      <c r="R72" s="114">
        <v>18</v>
      </c>
      <c r="S72" s="116">
        <v>0.83098105013817603</v>
      </c>
      <c r="T72" s="116">
        <v>0.80205901082572706</v>
      </c>
      <c r="U72" s="116">
        <v>0.81681801360699136</v>
      </c>
      <c r="V72" s="114">
        <v>18</v>
      </c>
      <c r="W72" s="116">
        <v>0.77729019911905906</v>
      </c>
      <c r="X72" s="116">
        <v>0.76338633197691574</v>
      </c>
      <c r="Y72" s="116">
        <v>0.81428221759882513</v>
      </c>
    </row>
    <row r="73" spans="2:25" x14ac:dyDescent="0.3">
      <c r="B73" s="1" t="s">
        <v>540</v>
      </c>
      <c r="C73" s="26" t="s">
        <v>65</v>
      </c>
      <c r="E73" s="25">
        <f>VLOOKUP(B73,'City Population Stats'!B:E,4,FALSE)</f>
        <v>276199</v>
      </c>
      <c r="G73" s="115">
        <v>0.59497319107746849</v>
      </c>
      <c r="H73" s="114">
        <v>65</v>
      </c>
      <c r="I73" s="116">
        <v>0.58068914437692531</v>
      </c>
      <c r="J73" s="116">
        <v>0.65294792750954178</v>
      </c>
      <c r="K73" s="116">
        <v>0.52806536459790698</v>
      </c>
      <c r="L73" s="116">
        <v>0.53974358974358971</v>
      </c>
      <c r="M73" s="116">
        <v>0.54322902616671165</v>
      </c>
      <c r="N73" s="116">
        <v>0.54091077378748609</v>
      </c>
      <c r="O73" s="116">
        <v>0.52806536459790698</v>
      </c>
      <c r="P73" s="116">
        <v>0.61147663783273132</v>
      </c>
      <c r="Q73" s="116">
        <v>0.54279503668146001</v>
      </c>
      <c r="R73" s="114">
        <v>19</v>
      </c>
      <c r="S73" s="116">
        <v>0.63596142546057866</v>
      </c>
      <c r="T73" s="116">
        <v>0.57048212893887096</v>
      </c>
      <c r="U73" s="116">
        <v>0.54190747860597788</v>
      </c>
      <c r="V73" s="114">
        <v>19</v>
      </c>
      <c r="W73" s="116">
        <v>0.61134763482834664</v>
      </c>
      <c r="X73" s="116">
        <v>0.59347117232739932</v>
      </c>
      <c r="Y73" s="116">
        <v>0.55439330543933052</v>
      </c>
    </row>
    <row r="74" spans="2:25" x14ac:dyDescent="0.3">
      <c r="B74" s="1" t="s">
        <v>541</v>
      </c>
      <c r="C74" s="26" t="s">
        <v>66</v>
      </c>
      <c r="E74" s="25">
        <f>VLOOKUP(B74,'City Population Stats'!B:E,4,FALSE)</f>
        <v>446649</v>
      </c>
      <c r="G74" s="115">
        <v>0.88602320509777754</v>
      </c>
      <c r="H74" s="114">
        <v>66</v>
      </c>
      <c r="I74" s="116">
        <v>0.89351138315205425</v>
      </c>
      <c r="J74" s="116">
        <v>0.90088648884865696</v>
      </c>
      <c r="K74" s="116">
        <v>0.9115062032744714</v>
      </c>
      <c r="L74" s="116">
        <v>0.88162093171665601</v>
      </c>
      <c r="M74" s="116">
        <v>0.86299145629566631</v>
      </c>
      <c r="N74" s="116">
        <v>0.8706229266494655</v>
      </c>
      <c r="O74" s="116">
        <v>0.9115062032744714</v>
      </c>
      <c r="P74" s="116">
        <v>0.89778387330820963</v>
      </c>
      <c r="Q74" s="116">
        <v>0.85395309296394462</v>
      </c>
      <c r="R74" s="114">
        <v>20</v>
      </c>
      <c r="S74" s="116">
        <v>0.92431548945711928</v>
      </c>
      <c r="T74" s="116">
        <v>0.89393047836983763</v>
      </c>
      <c r="U74" s="116">
        <v>0.84425793486612688</v>
      </c>
      <c r="V74" s="114">
        <v>20</v>
      </c>
      <c r="W74" s="116">
        <v>0.87924082997344877</v>
      </c>
      <c r="X74" s="116">
        <v>0.89202129586034551</v>
      </c>
      <c r="Y74" s="116">
        <v>0.87190550906555087</v>
      </c>
    </row>
    <row r="75" spans="2:25" x14ac:dyDescent="0.3">
      <c r="B75" s="1" t="s">
        <v>542</v>
      </c>
      <c r="C75" s="26" t="s">
        <v>67</v>
      </c>
      <c r="E75" s="25">
        <f>VLOOKUP(B75,'City Population Stats'!B:E,4,FALSE)</f>
        <v>702619</v>
      </c>
      <c r="G75" s="115">
        <v>0.42384783702639894</v>
      </c>
      <c r="H75" s="114">
        <v>67</v>
      </c>
      <c r="I75" s="116">
        <v>0.48834174081478338</v>
      </c>
      <c r="J75" s="116">
        <v>0.59253987861861535</v>
      </c>
      <c r="K75" s="116">
        <v>0.35458657722251286</v>
      </c>
      <c r="L75" s="116">
        <v>0.4044943820224719</v>
      </c>
      <c r="M75" s="116">
        <v>0.37944137649377629</v>
      </c>
      <c r="N75" s="116">
        <v>0.38394584139264992</v>
      </c>
      <c r="O75" s="116">
        <v>0.35458657722251286</v>
      </c>
      <c r="P75" s="116">
        <v>0.49755333232785348</v>
      </c>
      <c r="Q75" s="116">
        <v>0.34830724322468021</v>
      </c>
      <c r="R75" s="114">
        <v>21</v>
      </c>
      <c r="S75" s="116">
        <v>0.53385899814471238</v>
      </c>
      <c r="T75" s="116">
        <v>0.45131119752717119</v>
      </c>
      <c r="U75" s="116">
        <v>0.34367230386726733</v>
      </c>
      <c r="V75" s="114">
        <v>21</v>
      </c>
      <c r="W75" s="116">
        <v>0.4320010490427485</v>
      </c>
      <c r="X75" s="116">
        <v>0.42174663461772866</v>
      </c>
      <c r="Y75" s="116">
        <v>0.41731626096336943</v>
      </c>
    </row>
    <row r="76" spans="2:25" x14ac:dyDescent="0.3">
      <c r="B76" s="1" t="s">
        <v>543</v>
      </c>
      <c r="C76" s="26" t="s">
        <v>68</v>
      </c>
      <c r="E76" s="25">
        <f>VLOOKUP(B76,'City Population Stats'!B:E,4,FALSE)</f>
        <v>497645</v>
      </c>
      <c r="G76" s="115">
        <v>0.81661154731791885</v>
      </c>
      <c r="H76" s="114">
        <v>68</v>
      </c>
      <c r="I76" s="116">
        <v>0.80296588892980281</v>
      </c>
      <c r="J76" s="116">
        <v>0.859512534102023</v>
      </c>
      <c r="K76" s="116">
        <v>0.79659275746939473</v>
      </c>
      <c r="L76" s="116">
        <v>0.83079122974261199</v>
      </c>
      <c r="M76" s="116">
        <v>0.81822584195465553</v>
      </c>
      <c r="N76" s="116">
        <v>0.81889763779527558</v>
      </c>
      <c r="O76" s="116">
        <v>0.79659275746939473</v>
      </c>
      <c r="P76" s="116">
        <v>0.82806498164300413</v>
      </c>
      <c r="Q76" s="116">
        <v>0.8095536018448154</v>
      </c>
      <c r="R76" s="114">
        <v>22</v>
      </c>
      <c r="S76" s="116">
        <v>0.80976150061854479</v>
      </c>
      <c r="T76" s="116">
        <v>0.81694976508854356</v>
      </c>
      <c r="U76" s="116">
        <v>0.81335691181572967</v>
      </c>
      <c r="V76" s="114">
        <v>22</v>
      </c>
      <c r="W76" s="116">
        <v>0.82715672040956678</v>
      </c>
      <c r="X76" s="116">
        <v>0.81781838355119452</v>
      </c>
      <c r="Y76" s="116">
        <v>0.79333995490175024</v>
      </c>
    </row>
    <row r="77" spans="2:25" x14ac:dyDescent="0.3">
      <c r="B77" s="1" t="s">
        <v>544</v>
      </c>
      <c r="C77" s="26" t="s">
        <v>69</v>
      </c>
      <c r="E77" s="25">
        <f>VLOOKUP(B77,'City Population Stats'!B:E,4,FALSE)</f>
        <v>321040</v>
      </c>
      <c r="G77" s="115">
        <v>0.66913431953802971</v>
      </c>
      <c r="H77" s="114">
        <v>69</v>
      </c>
      <c r="I77" s="116">
        <v>0.71343698830621205</v>
      </c>
      <c r="J77" s="116">
        <v>0.57426369183685033</v>
      </c>
      <c r="K77" s="116">
        <v>0.67530115738918195</v>
      </c>
      <c r="L77" s="116">
        <v>0.59009240246406569</v>
      </c>
      <c r="M77" s="116">
        <v>0.65960871718672609</v>
      </c>
      <c r="N77" s="116">
        <v>0.66081871345029242</v>
      </c>
      <c r="O77" s="116">
        <v>0.67530115738918195</v>
      </c>
      <c r="P77" s="116">
        <v>0.63367796276465471</v>
      </c>
      <c r="Q77" s="116">
        <v>0.74073176171681809</v>
      </c>
      <c r="R77" s="114">
        <v>23</v>
      </c>
      <c r="S77" s="116">
        <v>0.64562961185434042</v>
      </c>
      <c r="T77" s="116">
        <v>0.65000186129620663</v>
      </c>
      <c r="U77" s="116">
        <v>0.72867076758491578</v>
      </c>
      <c r="V77" s="114">
        <v>23</v>
      </c>
      <c r="W77" s="116">
        <v>0.66212428186839112</v>
      </c>
      <c r="X77" s="116">
        <v>0.66570757132957725</v>
      </c>
      <c r="Y77" s="116">
        <v>0.69882188846546611</v>
      </c>
    </row>
    <row r="78" spans="2:25" x14ac:dyDescent="0.3">
      <c r="B78" s="1" t="s">
        <v>545</v>
      </c>
      <c r="C78" s="26" t="s">
        <v>70</v>
      </c>
      <c r="E78" s="25">
        <f>VLOOKUP(B78,'City Population Stats'!B:E,4,FALSE)</f>
        <v>1619078</v>
      </c>
      <c r="G78" s="115">
        <v>0.95206322584238723</v>
      </c>
      <c r="H78" s="114">
        <v>70</v>
      </c>
      <c r="I78" s="116">
        <v>0.96320086162570218</v>
      </c>
      <c r="J78" s="116">
        <v>0.96515828107006452</v>
      </c>
      <c r="K78" s="116">
        <v>0.93431437633694769</v>
      </c>
      <c r="L78" s="116">
        <v>0.94996221979682649</v>
      </c>
      <c r="M78" s="116">
        <v>0.94785581991736712</v>
      </c>
      <c r="N78" s="116">
        <v>0.97754749568221067</v>
      </c>
      <c r="O78" s="116">
        <v>0.93431437633694769</v>
      </c>
      <c r="P78" s="116">
        <v>0.95899639988090402</v>
      </c>
      <c r="Q78" s="116">
        <v>0.93865027335294193</v>
      </c>
      <c r="R78" s="114">
        <v>24</v>
      </c>
      <c r="S78" s="116">
        <v>0.95559241182138399</v>
      </c>
      <c r="T78" s="116">
        <v>0.94763528138528141</v>
      </c>
      <c r="U78" s="116">
        <v>0.95130695641039709</v>
      </c>
      <c r="V78" s="114">
        <v>24</v>
      </c>
      <c r="W78" s="116">
        <v>0.95703887157447831</v>
      </c>
      <c r="X78" s="116">
        <v>0.95449276461502663</v>
      </c>
      <c r="Y78" s="116">
        <v>0.93530612564134652</v>
      </c>
    </row>
    <row r="79" spans="2:25" x14ac:dyDescent="0.3">
      <c r="B79" s="1" t="s">
        <v>546</v>
      </c>
      <c r="C79" s="26" t="s">
        <v>71</v>
      </c>
      <c r="E79" s="25">
        <f>VLOOKUP(B79,'City Population Stats'!B:E,4,FALSE)</f>
        <v>1647147</v>
      </c>
      <c r="G79" s="115">
        <v>0.49266029762998348</v>
      </c>
      <c r="H79" s="114">
        <v>71</v>
      </c>
      <c r="I79" s="116">
        <v>0.53384750072956189</v>
      </c>
      <c r="J79" s="116">
        <v>0.52133077810320183</v>
      </c>
      <c r="K79" s="116">
        <v>0.43578536644384624</v>
      </c>
      <c r="L79" s="116">
        <v>0.4815936626281454</v>
      </c>
      <c r="M79" s="116">
        <v>0.47950657271333325</v>
      </c>
      <c r="N79" s="116">
        <v>0.44893040072310936</v>
      </c>
      <c r="O79" s="116">
        <v>0.43578536644384624</v>
      </c>
      <c r="P79" s="116">
        <v>0.51409242876946337</v>
      </c>
      <c r="Q79" s="116">
        <v>0.46234309623430964</v>
      </c>
      <c r="R79" s="114">
        <v>25</v>
      </c>
      <c r="S79" s="116">
        <v>0.52552385879918162</v>
      </c>
      <c r="T79" s="116">
        <v>0.49360399950184142</v>
      </c>
      <c r="U79" s="116">
        <v>0.46311084979384054</v>
      </c>
      <c r="V79" s="114">
        <v>25</v>
      </c>
      <c r="W79" s="116">
        <v>0.49773376408505893</v>
      </c>
      <c r="X79" s="116">
        <v>0.4914401211272435</v>
      </c>
      <c r="Y79" s="116">
        <v>0.48705634811239423</v>
      </c>
    </row>
    <row r="80" spans="2:25" x14ac:dyDescent="0.3">
      <c r="B80" s="1" t="s">
        <v>547</v>
      </c>
      <c r="C80" s="26" t="s">
        <v>72</v>
      </c>
      <c r="E80" s="25">
        <f>VLOOKUP(B80,'City Population Stats'!B:E,4,FALSE)</f>
        <v>305298</v>
      </c>
      <c r="G80" s="115">
        <v>0.91997444633730818</v>
      </c>
      <c r="H80" s="114">
        <v>72</v>
      </c>
      <c r="I80" s="116">
        <v>0.91377829536356359</v>
      </c>
      <c r="J80" s="116">
        <v>0.93164809579244967</v>
      </c>
      <c r="K80" s="116">
        <v>0.90301787283914448</v>
      </c>
      <c r="L80" s="116">
        <v>0.92078326657765908</v>
      </c>
      <c r="M80" s="116">
        <v>0.91722830665543387</v>
      </c>
      <c r="N80" s="116">
        <v>0.95744680851063835</v>
      </c>
      <c r="O80" s="116">
        <v>0.90301787283914448</v>
      </c>
      <c r="P80" s="116">
        <v>0.91440386290411235</v>
      </c>
      <c r="Q80" s="116">
        <v>0.92348294837719458</v>
      </c>
      <c r="R80" s="114">
        <v>26</v>
      </c>
      <c r="S80" s="116">
        <v>0.91749174917491749</v>
      </c>
      <c r="T80" s="116">
        <v>0.91887649030506169</v>
      </c>
      <c r="U80" s="116">
        <v>0.9330255286276341</v>
      </c>
      <c r="V80" s="114">
        <v>26</v>
      </c>
      <c r="W80" s="116">
        <v>0.91330749139064038</v>
      </c>
      <c r="X80" s="116">
        <v>0.92365274958164811</v>
      </c>
      <c r="Y80" s="116">
        <v>0.91441152187872676</v>
      </c>
    </row>
    <row r="81" spans="2:25" x14ac:dyDescent="0.3">
      <c r="B81" s="1" t="s">
        <v>548</v>
      </c>
      <c r="C81" s="26" t="s">
        <v>73</v>
      </c>
      <c r="E81" s="25">
        <f>VLOOKUP(B81,'City Population Stats'!B:E,4,FALSE)</f>
        <v>291554</v>
      </c>
      <c r="G81" s="115">
        <v>0.80053932491398694</v>
      </c>
      <c r="H81" s="114">
        <v>73</v>
      </c>
      <c r="I81" s="116">
        <v>0.7900441431499291</v>
      </c>
      <c r="J81" s="116">
        <v>0.80996015936254984</v>
      </c>
      <c r="K81" s="116">
        <v>0.79167801786559222</v>
      </c>
      <c r="L81" s="116">
        <v>0.80055983205038483</v>
      </c>
      <c r="M81" s="116">
        <v>0.80802723242558583</v>
      </c>
      <c r="N81" s="116">
        <v>0.83333333333333337</v>
      </c>
      <c r="O81" s="116">
        <v>0.79167801786559222</v>
      </c>
      <c r="P81" s="116">
        <v>0.79848860116427123</v>
      </c>
      <c r="Q81" s="116">
        <v>0.80302973121891208</v>
      </c>
      <c r="R81" s="114">
        <v>27</v>
      </c>
      <c r="S81" s="116">
        <v>0.78418885067719613</v>
      </c>
      <c r="T81" s="116">
        <v>0.78309930584170651</v>
      </c>
      <c r="U81" s="116">
        <v>0.80011659129451662</v>
      </c>
      <c r="V81" s="114">
        <v>27</v>
      </c>
      <c r="W81" s="116">
        <v>0.80701606086221467</v>
      </c>
      <c r="X81" s="116">
        <v>0.80436006893211542</v>
      </c>
      <c r="Y81" s="116">
        <v>0.77343282868144747</v>
      </c>
    </row>
    <row r="82" spans="2:25" x14ac:dyDescent="0.3">
      <c r="B82" s="1" t="s">
        <v>549</v>
      </c>
      <c r="C82" s="26" t="s">
        <v>74</v>
      </c>
      <c r="E82" s="25">
        <f>VLOOKUP(B82,'City Population Stats'!B:E,4,FALSE)</f>
        <v>665438</v>
      </c>
      <c r="G82" s="115">
        <v>0.90290392637184391</v>
      </c>
      <c r="H82" s="114">
        <v>74</v>
      </c>
      <c r="I82" s="116">
        <v>0.90495570983959783</v>
      </c>
      <c r="J82" s="116">
        <v>0.89656903311581715</v>
      </c>
      <c r="K82" s="116">
        <v>0.9010664509940377</v>
      </c>
      <c r="L82" s="116">
        <v>0.91162898015689897</v>
      </c>
      <c r="M82" s="116">
        <v>0.90564336925076516</v>
      </c>
      <c r="N82" s="116">
        <v>0.89374839207615131</v>
      </c>
      <c r="O82" s="116">
        <v>0.9010664509940377</v>
      </c>
      <c r="P82" s="116">
        <v>0.90151896142736976</v>
      </c>
      <c r="Q82" s="116">
        <v>0.90361553197423228</v>
      </c>
      <c r="R82" s="114">
        <v>28</v>
      </c>
      <c r="S82" s="116">
        <v>0.91802231287167646</v>
      </c>
      <c r="T82" s="116">
        <v>0.91470258136924809</v>
      </c>
      <c r="U82" s="116">
        <v>0.9006395632719385</v>
      </c>
      <c r="V82" s="114">
        <v>28</v>
      </c>
      <c r="W82" s="116">
        <v>0.89559194332712977</v>
      </c>
      <c r="X82" s="116">
        <v>0.90853417482859367</v>
      </c>
      <c r="Y82" s="116">
        <v>0.88877491641105055</v>
      </c>
    </row>
    <row r="83" spans="2:25" x14ac:dyDescent="0.3">
      <c r="B83" s="1" t="s">
        <v>550</v>
      </c>
      <c r="C83" s="26" t="s">
        <v>75</v>
      </c>
      <c r="E83" s="25">
        <f>VLOOKUP(B83,'City Population Stats'!B:E,4,FALSE)</f>
        <v>480766</v>
      </c>
      <c r="G83" s="115">
        <v>0.47762944966990178</v>
      </c>
      <c r="H83" s="114">
        <v>75</v>
      </c>
      <c r="I83" s="116">
        <v>0.46689619994899262</v>
      </c>
      <c r="J83" s="116">
        <v>0.43536373351197027</v>
      </c>
      <c r="K83" s="116">
        <v>0.41620259878016441</v>
      </c>
      <c r="L83" s="116">
        <v>0.44639027877055037</v>
      </c>
      <c r="M83" s="116">
        <v>0.46504829026363875</v>
      </c>
      <c r="N83" s="116">
        <v>0.48314606741573035</v>
      </c>
      <c r="O83" s="116">
        <v>0.41620259878016441</v>
      </c>
      <c r="P83" s="116">
        <v>0.45274971048700063</v>
      </c>
      <c r="Q83" s="116">
        <v>0.49973873105800171</v>
      </c>
      <c r="R83" s="114">
        <v>29</v>
      </c>
      <c r="S83" s="116">
        <v>0.51239607520035957</v>
      </c>
      <c r="T83" s="116">
        <v>0.45979824210946862</v>
      </c>
      <c r="U83" s="116">
        <v>0.47567511181233785</v>
      </c>
      <c r="V83" s="114">
        <v>29</v>
      </c>
      <c r="W83" s="116">
        <v>0.45468436552989883</v>
      </c>
      <c r="X83" s="116">
        <v>0.48043406557160762</v>
      </c>
      <c r="Y83" s="116">
        <v>0.50787297386701946</v>
      </c>
    </row>
    <row r="84" spans="2:25" x14ac:dyDescent="0.3">
      <c r="B84" s="1" t="s">
        <v>551</v>
      </c>
      <c r="C84" s="26" t="s">
        <v>76</v>
      </c>
      <c r="E84" s="25">
        <f>VLOOKUP(B84,'City Population Stats'!B:E,4,FALSE)</f>
        <v>273593</v>
      </c>
      <c r="G84" s="115">
        <v>0.75876991892647472</v>
      </c>
      <c r="H84" s="114">
        <v>76</v>
      </c>
      <c r="I84" s="116">
        <v>0.76933842239185746</v>
      </c>
      <c r="J84" s="116">
        <v>0.76427546836286708</v>
      </c>
      <c r="K84" s="116">
        <v>0.76415094339622647</v>
      </c>
      <c r="L84" s="116">
        <v>0.78777703156480861</v>
      </c>
      <c r="M84" s="116">
        <v>0.77057828880622248</v>
      </c>
      <c r="N84" s="116">
        <v>0.79067357512953362</v>
      </c>
      <c r="O84" s="116">
        <v>0.76415094339622647</v>
      </c>
      <c r="P84" s="116">
        <v>0.7664253127808115</v>
      </c>
      <c r="Q84" s="116">
        <v>0.75289081755729192</v>
      </c>
      <c r="R84" s="114">
        <v>30</v>
      </c>
      <c r="S84" s="116">
        <v>0.80252636144317047</v>
      </c>
      <c r="T84" s="116">
        <v>0.74483641991780969</v>
      </c>
      <c r="U84" s="116">
        <v>0.74448789264012039</v>
      </c>
      <c r="V84" s="114">
        <v>30</v>
      </c>
      <c r="W84" s="116">
        <v>0.75853507138423337</v>
      </c>
      <c r="X84" s="116">
        <v>0.76308071364696617</v>
      </c>
      <c r="Y84" s="116">
        <v>0.74288010210110844</v>
      </c>
    </row>
    <row r="85" spans="2:25" x14ac:dyDescent="0.3">
      <c r="B85" s="1" t="s">
        <v>575</v>
      </c>
      <c r="C85" s="26" t="s">
        <v>77</v>
      </c>
      <c r="E85" s="25">
        <f>VLOOKUP(B85,'City Population Stats'!B:E,4,FALSE)</f>
        <v>231285</v>
      </c>
      <c r="G85" s="115">
        <v>0.80083886450608621</v>
      </c>
      <c r="H85" s="114">
        <v>77</v>
      </c>
      <c r="I85" s="116">
        <v>0.81065917119639519</v>
      </c>
      <c r="J85" s="116">
        <v>0.64726667208187805</v>
      </c>
      <c r="K85" s="116">
        <v>0.85958372165268715</v>
      </c>
      <c r="L85" s="116">
        <v>0.78468899521531099</v>
      </c>
      <c r="M85" s="116">
        <v>0.83627858627858631</v>
      </c>
      <c r="N85" s="116">
        <v>0.82608695652173914</v>
      </c>
      <c r="O85" s="116">
        <v>0.85958372165268715</v>
      </c>
      <c r="P85" s="116">
        <v>0.78448584469437066</v>
      </c>
      <c r="Q85" s="116">
        <v>0.82339322096684575</v>
      </c>
      <c r="R85" s="114">
        <v>31</v>
      </c>
      <c r="S85" s="116">
        <v>0.83219720152797416</v>
      </c>
      <c r="T85" s="116">
        <v>0.82176826632079547</v>
      </c>
      <c r="U85" s="116">
        <v>0.81486194172286552</v>
      </c>
      <c r="V85" s="114">
        <v>31</v>
      </c>
      <c r="W85" s="116">
        <v>0.77394430844553241</v>
      </c>
      <c r="X85" s="116">
        <v>0.81761508396565008</v>
      </c>
      <c r="Y85" s="116">
        <v>0.77202576950608448</v>
      </c>
    </row>
    <row r="86" spans="2:25" x14ac:dyDescent="0.3">
      <c r="B86" s="1" t="s">
        <v>552</v>
      </c>
      <c r="C86" s="26" t="s">
        <v>78</v>
      </c>
      <c r="E86" s="25">
        <f>VLOOKUP(B86,'City Population Stats'!B:E,4,FALSE)</f>
        <v>316692</v>
      </c>
      <c r="G86" s="115">
        <v>0.51046361626362946</v>
      </c>
      <c r="H86" s="114">
        <v>78</v>
      </c>
      <c r="I86" s="116">
        <v>0.51649759743726642</v>
      </c>
      <c r="J86" s="116">
        <v>0.52347726948838535</v>
      </c>
      <c r="K86" s="116">
        <v>0.48813824924911853</v>
      </c>
      <c r="L86" s="116">
        <v>0.52931506849315069</v>
      </c>
      <c r="M86" s="116">
        <v>0.49913378248315687</v>
      </c>
      <c r="N86" s="116">
        <v>0.48427672955974843</v>
      </c>
      <c r="O86" s="116">
        <v>0.48813824924911853</v>
      </c>
      <c r="P86" s="116">
        <v>0.51811497152929586</v>
      </c>
      <c r="Q86" s="116">
        <v>0.48979949523275379</v>
      </c>
      <c r="R86" s="114">
        <v>32</v>
      </c>
      <c r="S86" s="116">
        <v>0.55210487574047462</v>
      </c>
      <c r="T86" s="116">
        <v>0.51783149466735934</v>
      </c>
      <c r="U86" s="116">
        <v>0.4823961288169531</v>
      </c>
      <c r="V86" s="114">
        <v>32</v>
      </c>
      <c r="W86" s="116">
        <v>0.51304934067692032</v>
      </c>
      <c r="X86" s="116">
        <v>0.51452082832945201</v>
      </c>
      <c r="Y86" s="116">
        <v>0.48402282828814142</v>
      </c>
    </row>
    <row r="87" spans="2:25" x14ac:dyDescent="0.3">
      <c r="B87" s="1" t="s">
        <v>553</v>
      </c>
      <c r="C87" s="26" t="s">
        <v>79</v>
      </c>
      <c r="E87" s="25">
        <f>VLOOKUP(B87,'City Population Stats'!B:E,4,FALSE)</f>
        <v>534959</v>
      </c>
      <c r="G87" s="115">
        <v>0.83825303248471494</v>
      </c>
      <c r="H87" s="114">
        <v>79</v>
      </c>
      <c r="I87" s="116">
        <v>0.85227426611095225</v>
      </c>
      <c r="J87" s="116">
        <v>0.82386975595660283</v>
      </c>
      <c r="K87" s="116">
        <v>0.84994518372901862</v>
      </c>
      <c r="L87" s="116">
        <v>0.84860664523043949</v>
      </c>
      <c r="M87" s="116">
        <v>0.8462909805106511</v>
      </c>
      <c r="N87" s="116">
        <v>0.83605008268367587</v>
      </c>
      <c r="O87" s="116">
        <v>0.84994518372901862</v>
      </c>
      <c r="P87" s="116">
        <v>0.83891148203263077</v>
      </c>
      <c r="Q87" s="116">
        <v>0.83675209895573399</v>
      </c>
      <c r="R87" s="114">
        <v>33</v>
      </c>
      <c r="S87" s="116">
        <v>0.82327201150730567</v>
      </c>
      <c r="T87" s="116">
        <v>0.83455336828568605</v>
      </c>
      <c r="U87" s="116">
        <v>0.85844405078240327</v>
      </c>
      <c r="V87" s="114">
        <v>33</v>
      </c>
      <c r="W87" s="116">
        <v>0.84024168828973189</v>
      </c>
      <c r="X87" s="116">
        <v>0.84183090478124145</v>
      </c>
      <c r="Y87" s="116">
        <v>0.81998907132263021</v>
      </c>
    </row>
    <row r="88" spans="2:25" x14ac:dyDescent="0.3">
      <c r="B88" s="1" t="s">
        <v>554</v>
      </c>
      <c r="C88" s="26" t="s">
        <v>80</v>
      </c>
      <c r="E88" s="25">
        <f>VLOOKUP(B88,'City Population Stats'!B:E,4,FALSE)</f>
        <v>1453138</v>
      </c>
      <c r="G88" s="115">
        <v>0.51372891923643516</v>
      </c>
      <c r="H88" s="114">
        <v>80</v>
      </c>
      <c r="I88" s="116">
        <v>0.47392980534254658</v>
      </c>
      <c r="J88" s="116">
        <v>0.55223062705694703</v>
      </c>
      <c r="K88" s="116">
        <v>0.36900718063378768</v>
      </c>
      <c r="L88" s="116">
        <v>0.47190408017179669</v>
      </c>
      <c r="M88" s="116">
        <v>0.43552032878320857</v>
      </c>
      <c r="N88" s="116">
        <v>0.42453436095054592</v>
      </c>
      <c r="O88" s="116">
        <v>0.36900718063378768</v>
      </c>
      <c r="P88" s="116">
        <v>0.5337993681165395</v>
      </c>
      <c r="Q88" s="116">
        <v>0.44511211497975217</v>
      </c>
      <c r="R88" s="114">
        <v>34</v>
      </c>
      <c r="S88" s="116">
        <v>0.57162774485883583</v>
      </c>
      <c r="T88" s="116">
        <v>0.51473918810398189</v>
      </c>
      <c r="U88" s="116">
        <v>0.43684265179273413</v>
      </c>
      <c r="V88" s="114">
        <v>34</v>
      </c>
      <c r="W88" s="116">
        <v>0.5189526711416913</v>
      </c>
      <c r="X88" s="116">
        <v>0.5073336987091992</v>
      </c>
      <c r="Y88" s="116">
        <v>0.53075669268003556</v>
      </c>
    </row>
    <row r="89" spans="2:25" x14ac:dyDescent="0.3">
      <c r="B89" s="1" t="s">
        <v>555</v>
      </c>
      <c r="C89" s="26" t="s">
        <v>81</v>
      </c>
      <c r="E89" s="25">
        <f>VLOOKUP(B89,'City Population Stats'!B:E,4,FALSE)</f>
        <v>1394592</v>
      </c>
      <c r="G89" s="115">
        <v>0.81442537666325265</v>
      </c>
      <c r="H89" s="114">
        <v>81</v>
      </c>
      <c r="I89" s="116">
        <v>0.81503612575668816</v>
      </c>
      <c r="J89" s="116">
        <v>0.82842528209487687</v>
      </c>
      <c r="K89" s="116">
        <v>0.8222548087296323</v>
      </c>
      <c r="L89" s="116">
        <v>0.82866806624679268</v>
      </c>
      <c r="M89" s="116">
        <v>0.80813440615894572</v>
      </c>
      <c r="N89" s="116">
        <v>0.79377191173437822</v>
      </c>
      <c r="O89" s="116">
        <v>0.8222548087296323</v>
      </c>
      <c r="P89" s="116">
        <v>0.82314096904642198</v>
      </c>
      <c r="Q89" s="116">
        <v>0.80144158481138783</v>
      </c>
      <c r="R89" s="114">
        <v>35</v>
      </c>
      <c r="S89" s="116">
        <v>0.84179031939613935</v>
      </c>
      <c r="T89" s="116">
        <v>0.82499841004006702</v>
      </c>
      <c r="U89" s="116">
        <v>0.81949917428342522</v>
      </c>
      <c r="V89" s="114">
        <v>35</v>
      </c>
      <c r="W89" s="116">
        <v>0.81239724294928539</v>
      </c>
      <c r="X89" s="116">
        <v>0.81925460439175823</v>
      </c>
      <c r="Y89" s="116">
        <v>0.79637574373701758</v>
      </c>
    </row>
    <row r="90" spans="2:25" x14ac:dyDescent="0.3">
      <c r="B90" s="1" t="s">
        <v>556</v>
      </c>
      <c r="C90" s="26" t="s">
        <v>82</v>
      </c>
      <c r="E90" s="25">
        <f>VLOOKUP(B90,'City Population Stats'!B:E,4,FALSE)</f>
        <v>883822</v>
      </c>
      <c r="G90" s="115">
        <v>0.99726055367443123</v>
      </c>
      <c r="H90" s="114">
        <v>82</v>
      </c>
      <c r="I90" s="116">
        <v>0.99284360717868692</v>
      </c>
      <c r="J90" s="116">
        <v>0.99719900214451396</v>
      </c>
      <c r="K90" s="116">
        <v>0.99695182362188084</v>
      </c>
      <c r="L90" s="116">
        <v>0.99602142310635045</v>
      </c>
      <c r="M90" s="116">
        <v>0.99772883099074394</v>
      </c>
      <c r="N90" s="116">
        <v>0.99478847332924591</v>
      </c>
      <c r="O90" s="116">
        <v>0.99695182362188084</v>
      </c>
      <c r="P90" s="116">
        <v>0.99670945965863866</v>
      </c>
      <c r="Q90" s="116">
        <v>0.9981286894923258</v>
      </c>
      <c r="R90" s="114">
        <v>36</v>
      </c>
      <c r="S90" s="116">
        <v>0.99642395054629096</v>
      </c>
      <c r="T90" s="116">
        <v>0.99696553633856766</v>
      </c>
      <c r="U90" s="116">
        <v>0.99790921813824096</v>
      </c>
      <c r="V90" s="114">
        <v>36</v>
      </c>
      <c r="W90" s="116">
        <v>0.99678907380607817</v>
      </c>
      <c r="X90" s="116">
        <v>0.99728374390068586</v>
      </c>
      <c r="Y90" s="116">
        <v>0.99753874260195508</v>
      </c>
    </row>
    <row r="91" spans="2:25" x14ac:dyDescent="0.3">
      <c r="B91" s="1" t="s">
        <v>557</v>
      </c>
      <c r="C91" s="26" t="s">
        <v>83</v>
      </c>
      <c r="E91" s="25">
        <f>VLOOKUP(B91,'City Population Stats'!B:E,4,FALSE)</f>
        <v>1018924</v>
      </c>
      <c r="G91" s="115">
        <v>0.8024739322612362</v>
      </c>
      <c r="H91" s="114">
        <v>83</v>
      </c>
      <c r="I91" s="116">
        <v>0.80911119375232432</v>
      </c>
      <c r="J91" s="116">
        <v>0.82169341201310475</v>
      </c>
      <c r="K91" s="116">
        <v>0.80359132332178151</v>
      </c>
      <c r="L91" s="116">
        <v>0.80138099106417549</v>
      </c>
      <c r="M91" s="116">
        <v>0.79345394282557657</v>
      </c>
      <c r="N91" s="116">
        <v>0.79031305375073835</v>
      </c>
      <c r="O91" s="116">
        <v>0.80359132332178151</v>
      </c>
      <c r="P91" s="116">
        <v>0.81058909815892299</v>
      </c>
      <c r="Q91" s="116">
        <v>0.77507400028771833</v>
      </c>
      <c r="R91" s="114">
        <v>37</v>
      </c>
      <c r="S91" s="116">
        <v>0.80149571117960483</v>
      </c>
      <c r="T91" s="116">
        <v>0.8049635543214162</v>
      </c>
      <c r="U91" s="116">
        <v>0.79399261467153437</v>
      </c>
      <c r="V91" s="114">
        <v>37</v>
      </c>
      <c r="W91" s="116">
        <v>0.80322280994019613</v>
      </c>
      <c r="X91" s="116">
        <v>0.80579436152570483</v>
      </c>
      <c r="Y91" s="116">
        <v>0.7867756579744436</v>
      </c>
    </row>
    <row r="92" spans="2:25" x14ac:dyDescent="0.3">
      <c r="B92" s="1" t="s">
        <v>558</v>
      </c>
      <c r="C92" s="26" t="s">
        <v>84</v>
      </c>
      <c r="E92" s="25">
        <f>VLOOKUP(B92,'City Population Stats'!B:E,4,FALSE)</f>
        <v>309050</v>
      </c>
      <c r="G92" s="115">
        <v>0.73933196735904094</v>
      </c>
      <c r="H92" s="114">
        <v>84</v>
      </c>
      <c r="I92" s="116">
        <v>0.75138121546961323</v>
      </c>
      <c r="J92" s="116">
        <v>0.75160771023088324</v>
      </c>
      <c r="K92" s="116">
        <v>0.68364346128822384</v>
      </c>
      <c r="L92" s="116">
        <v>0.75935828877005351</v>
      </c>
      <c r="M92" s="116">
        <v>0.71800493285831735</v>
      </c>
      <c r="N92" s="116">
        <v>0.7367576243980738</v>
      </c>
      <c r="O92" s="116">
        <v>0.68364346128822384</v>
      </c>
      <c r="P92" s="116">
        <v>0.74190708839011421</v>
      </c>
      <c r="Q92" s="116">
        <v>0.71145213888356029</v>
      </c>
      <c r="R92" s="114">
        <v>38</v>
      </c>
      <c r="S92" s="116">
        <v>0.76325348093055434</v>
      </c>
      <c r="T92" s="116">
        <v>0.73480488766259366</v>
      </c>
      <c r="U92" s="116">
        <v>0.71489034243939975</v>
      </c>
      <c r="V92" s="114">
        <v>38</v>
      </c>
      <c r="W92" s="116">
        <v>0.74688913731676998</v>
      </c>
      <c r="X92" s="116">
        <v>0.73811866202512488</v>
      </c>
      <c r="Y92" s="116">
        <v>0.72165934533087717</v>
      </c>
    </row>
    <row r="93" spans="2:25" x14ac:dyDescent="0.3">
      <c r="B93" s="1" t="s">
        <v>1004</v>
      </c>
      <c r="C93" s="26" t="s">
        <v>998</v>
      </c>
      <c r="E93" s="25">
        <f>VLOOKUP(B93,'City Population Stats'!B:E,4,FALSE)</f>
        <v>231726</v>
      </c>
      <c r="G93" s="115">
        <v>0.51872509602613348</v>
      </c>
      <c r="H93" s="114"/>
      <c r="I93" s="116">
        <v>0.48181296615031555</v>
      </c>
      <c r="J93" s="116">
        <v>0.53404693182847751</v>
      </c>
      <c r="K93" s="116">
        <v>0.50976154719607336</v>
      </c>
      <c r="L93" s="116">
        <v>0.52314814814814814</v>
      </c>
      <c r="M93" s="116">
        <v>0.51708606677763636</v>
      </c>
      <c r="N93" s="116">
        <v>0.47330960854092524</v>
      </c>
      <c r="O93" s="116">
        <v>0.51106194690265483</v>
      </c>
      <c r="P93" s="116">
        <v>0.52342673220787295</v>
      </c>
      <c r="Q93" s="116">
        <v>0.51267220743997777</v>
      </c>
      <c r="R93" s="114"/>
      <c r="S93" s="116">
        <v>0.57099517352332796</v>
      </c>
      <c r="T93" s="116">
        <v>0.52403738317757009</v>
      </c>
      <c r="U93" s="116">
        <v>0.49155360719549523</v>
      </c>
      <c r="V93" s="114"/>
      <c r="W93" s="116">
        <v>0.52476360848453873</v>
      </c>
      <c r="X93" s="116">
        <v>0.52184087363494536</v>
      </c>
      <c r="Y93" s="116">
        <v>0.49248832645327195</v>
      </c>
    </row>
    <row r="94" spans="2:25" x14ac:dyDescent="0.3">
      <c r="B94" s="1" t="s">
        <v>559</v>
      </c>
      <c r="C94" s="26" t="s">
        <v>85</v>
      </c>
      <c r="E94" s="25">
        <f>VLOOKUP(B94,'City Population Stats'!B:E,4,FALSE)</f>
        <v>246001</v>
      </c>
      <c r="G94" s="115">
        <v>0.40003336832938613</v>
      </c>
      <c r="H94" s="114">
        <v>85</v>
      </c>
      <c r="I94" s="116">
        <v>0.48714680263437432</v>
      </c>
      <c r="J94" s="116">
        <v>0.51117819843342038</v>
      </c>
      <c r="K94" s="116">
        <v>0.38827928147606278</v>
      </c>
      <c r="L94" s="116">
        <v>0.41488451668092385</v>
      </c>
      <c r="M94" s="116">
        <v>0.42250553155621112</v>
      </c>
      <c r="N94" s="116">
        <v>0.54502369668246442</v>
      </c>
      <c r="O94" s="116">
        <v>0.38827928147606278</v>
      </c>
      <c r="P94" s="116">
        <v>0.46582353595668136</v>
      </c>
      <c r="Q94" s="116">
        <v>0.38152112147388945</v>
      </c>
      <c r="R94" s="114">
        <v>39</v>
      </c>
      <c r="S94" s="116">
        <v>0.48715756909675584</v>
      </c>
      <c r="T94" s="116">
        <v>0.49353650159245616</v>
      </c>
      <c r="U94" s="116">
        <v>0.38210724168537563</v>
      </c>
      <c r="V94" s="114">
        <v>39</v>
      </c>
      <c r="W94" s="116">
        <v>0.38408411996654318</v>
      </c>
      <c r="X94" s="116">
        <v>0.42425076209026336</v>
      </c>
      <c r="Y94" s="116">
        <v>0.35936763699931595</v>
      </c>
    </row>
    <row r="95" spans="2:25" x14ac:dyDescent="0.3">
      <c r="B95" s="1" t="s">
        <v>560</v>
      </c>
      <c r="C95" s="26" t="s">
        <v>86</v>
      </c>
      <c r="E95" s="25">
        <f>VLOOKUP(B95,'City Population Stats'!B:E,4,FALSE)</f>
        <v>761152</v>
      </c>
      <c r="G95" s="115">
        <v>0.98525964955661893</v>
      </c>
      <c r="H95" s="114">
        <v>86</v>
      </c>
      <c r="I95" s="116">
        <v>0.98548792564942489</v>
      </c>
      <c r="J95" s="116">
        <v>0.98275313940549991</v>
      </c>
      <c r="K95" s="116">
        <v>0.98578177488947705</v>
      </c>
      <c r="L95" s="116">
        <v>0.98482984829848297</v>
      </c>
      <c r="M95" s="116">
        <v>0.98488682693659502</v>
      </c>
      <c r="N95" s="116">
        <v>0.97685631629701064</v>
      </c>
      <c r="O95" s="116">
        <v>0.98578177488947705</v>
      </c>
      <c r="P95" s="116">
        <v>0.98479168455225607</v>
      </c>
      <c r="Q95" s="116">
        <v>0.98556547018209717</v>
      </c>
      <c r="R95" s="114">
        <v>40</v>
      </c>
      <c r="S95" s="116">
        <v>0.98818747618442782</v>
      </c>
      <c r="T95" s="116">
        <v>0.98769956252485658</v>
      </c>
      <c r="U95" s="116">
        <v>0.98549462444952884</v>
      </c>
      <c r="V95" s="114">
        <v>40</v>
      </c>
      <c r="W95" s="116">
        <v>0.98395042806157085</v>
      </c>
      <c r="X95" s="116">
        <v>0.9861660819543786</v>
      </c>
      <c r="Y95" s="116">
        <v>0.98276322017124906</v>
      </c>
    </row>
    <row r="96" spans="2:25" x14ac:dyDescent="0.3">
      <c r="B96" s="1" t="s">
        <v>574</v>
      </c>
      <c r="C96" s="26" t="s">
        <v>87</v>
      </c>
      <c r="E96" s="25">
        <f>VLOOKUP(B96,'City Population Stats'!B:E,4,FALSE)</f>
        <v>233034</v>
      </c>
      <c r="G96" s="115">
        <v>0.85440668139992071</v>
      </c>
      <c r="H96" s="114">
        <v>87</v>
      </c>
      <c r="I96" s="116">
        <v>0.86396936396936397</v>
      </c>
      <c r="J96" s="116">
        <v>0.87021773895928156</v>
      </c>
      <c r="K96" s="116">
        <v>0.79873045363059292</v>
      </c>
      <c r="L96" s="116">
        <v>0.839622641509434</v>
      </c>
      <c r="M96" s="116">
        <v>0.86580385389703762</v>
      </c>
      <c r="N96" s="116">
        <v>0.89624329159212879</v>
      </c>
      <c r="O96" s="116">
        <v>0.79873045363059292</v>
      </c>
      <c r="P96" s="116">
        <v>0.86138209874253491</v>
      </c>
      <c r="Q96" s="116">
        <v>0.85226929542152197</v>
      </c>
      <c r="R96" s="114">
        <v>41</v>
      </c>
      <c r="S96" s="116">
        <v>0.88152448134812744</v>
      </c>
      <c r="T96" s="116">
        <v>0.87523649358839606</v>
      </c>
      <c r="U96" s="116">
        <v>0.81265423242467716</v>
      </c>
      <c r="V96" s="114">
        <v>41</v>
      </c>
      <c r="W96" s="116">
        <v>0.85189922696179299</v>
      </c>
      <c r="X96" s="116">
        <v>0.85945841450176219</v>
      </c>
      <c r="Y96" s="116">
        <v>0.8410649356987725</v>
      </c>
    </row>
    <row r="97" spans="2:25" x14ac:dyDescent="0.3">
      <c r="B97" s="1" t="s">
        <v>561</v>
      </c>
      <c r="C97" s="26" t="s">
        <v>88</v>
      </c>
      <c r="E97" s="25">
        <f>VLOOKUP(B97,'City Population Stats'!B:E,4,FALSE)</f>
        <v>297651</v>
      </c>
      <c r="G97" s="115">
        <v>0.97227776004301147</v>
      </c>
      <c r="H97" s="114">
        <v>88</v>
      </c>
      <c r="I97" s="116">
        <v>0.970376161932065</v>
      </c>
      <c r="J97" s="116">
        <v>0.96501231048334846</v>
      </c>
      <c r="K97" s="116">
        <v>0.9634176083245265</v>
      </c>
      <c r="L97" s="116">
        <v>0.97663043478260869</v>
      </c>
      <c r="M97" s="116">
        <v>0.97459138187221395</v>
      </c>
      <c r="N97" s="116">
        <v>0.97752808988764039</v>
      </c>
      <c r="O97" s="116">
        <v>0.9634176083245265</v>
      </c>
      <c r="P97" s="116">
        <v>0.96977897795650003</v>
      </c>
      <c r="Q97" s="116">
        <v>0.97559212284093233</v>
      </c>
      <c r="R97" s="114">
        <v>42</v>
      </c>
      <c r="S97" s="116">
        <v>0.97219806384465135</v>
      </c>
      <c r="T97" s="116">
        <v>0.97211603328086349</v>
      </c>
      <c r="U97" s="116">
        <v>0.98049108644466865</v>
      </c>
      <c r="V97" s="114">
        <v>42</v>
      </c>
      <c r="W97" s="116">
        <v>0.97089025535395146</v>
      </c>
      <c r="X97" s="116">
        <v>0.97302034662248194</v>
      </c>
      <c r="Y97" s="116">
        <v>0.97114529914529912</v>
      </c>
    </row>
    <row r="98" spans="2:25" x14ac:dyDescent="0.3">
      <c r="B98" s="1" t="s">
        <v>562</v>
      </c>
      <c r="C98" s="26" t="s">
        <v>89</v>
      </c>
      <c r="E98" s="25">
        <f>VLOOKUP(B98,'City Population Stats'!B:E,4,FALSE)</f>
        <v>314825</v>
      </c>
      <c r="G98" s="115">
        <v>0.99330607472924071</v>
      </c>
      <c r="H98" s="114">
        <v>89</v>
      </c>
      <c r="I98" s="116">
        <v>0.9943048897411314</v>
      </c>
      <c r="J98" s="116">
        <v>0.99480963174665749</v>
      </c>
      <c r="K98" s="116">
        <v>0.9945347143815555</v>
      </c>
      <c r="L98" s="116">
        <v>0.99620493358633777</v>
      </c>
      <c r="M98" s="116">
        <v>0.99288140020898641</v>
      </c>
      <c r="N98" s="116">
        <v>0.99145299145299148</v>
      </c>
      <c r="O98" s="116">
        <v>0.9945347143815555</v>
      </c>
      <c r="P98" s="116">
        <v>0.99436905127417874</v>
      </c>
      <c r="Q98" s="116">
        <v>0.99210126182342373</v>
      </c>
      <c r="R98" s="114">
        <v>43</v>
      </c>
      <c r="S98" s="116">
        <v>0.99433365058987577</v>
      </c>
      <c r="T98" s="116">
        <v>0.99309112879922246</v>
      </c>
      <c r="U98" s="116">
        <v>0.99265308212164649</v>
      </c>
      <c r="V98" s="114">
        <v>43</v>
      </c>
      <c r="W98" s="116">
        <v>0.99358169887769376</v>
      </c>
      <c r="X98" s="116">
        <v>0.99334769586464189</v>
      </c>
      <c r="Y98" s="116">
        <v>0.99269249632172629</v>
      </c>
    </row>
    <row r="99" spans="2:25" x14ac:dyDescent="0.3">
      <c r="B99" s="1" t="s">
        <v>563</v>
      </c>
      <c r="C99" s="26" t="s">
        <v>90</v>
      </c>
      <c r="E99" s="25">
        <f>VLOOKUP(B99,'City Population Stats'!B:E,4,FALSE)</f>
        <v>259920</v>
      </c>
      <c r="G99" s="115">
        <v>0.77063644759119598</v>
      </c>
      <c r="H99" s="114">
        <v>90</v>
      </c>
      <c r="I99" s="116">
        <v>0.87422553816957227</v>
      </c>
      <c r="J99" s="116">
        <v>0.74443025985257172</v>
      </c>
      <c r="K99" s="116">
        <v>0.67036916040509642</v>
      </c>
      <c r="L99" s="116">
        <v>0.77870967741935482</v>
      </c>
      <c r="M99" s="116">
        <v>0.77742892028606314</v>
      </c>
      <c r="N99" s="116">
        <v>0.7967479674796748</v>
      </c>
      <c r="O99" s="116">
        <v>0.67036916040509642</v>
      </c>
      <c r="P99" s="116">
        <v>0.81129344107877643</v>
      </c>
      <c r="Q99" s="116">
        <v>0.7447624556726441</v>
      </c>
      <c r="R99" s="114">
        <v>44</v>
      </c>
      <c r="S99" s="116">
        <v>0.79318120925247837</v>
      </c>
      <c r="T99" s="116">
        <v>0.76056594331468086</v>
      </c>
      <c r="U99" s="116">
        <v>0.73873345311869754</v>
      </c>
      <c r="V99" s="114">
        <v>44</v>
      </c>
      <c r="W99" s="116">
        <v>0.79130246901455481</v>
      </c>
      <c r="X99" s="116">
        <v>0.77206316701453159</v>
      </c>
      <c r="Y99" s="116">
        <v>0.74793403023025851</v>
      </c>
    </row>
    <row r="100" spans="2:25" x14ac:dyDescent="0.3">
      <c r="B100" s="1" t="s">
        <v>564</v>
      </c>
      <c r="C100" s="26" t="s">
        <v>91</v>
      </c>
      <c r="E100" s="25">
        <f>VLOOKUP(B100,'City Population Stats'!B:E,4,FALSE)</f>
        <v>323593</v>
      </c>
      <c r="G100" s="115">
        <v>0.76018790295080296</v>
      </c>
      <c r="H100" s="114">
        <v>91</v>
      </c>
      <c r="I100" s="116">
        <v>0.78819134248355394</v>
      </c>
      <c r="J100" s="116">
        <v>0.76037058316575701</v>
      </c>
      <c r="K100" s="116">
        <v>0.75387052965142598</v>
      </c>
      <c r="L100" s="116">
        <v>0.76781326781326786</v>
      </c>
      <c r="M100" s="116">
        <v>0.75358319920288186</v>
      </c>
      <c r="N100" s="116">
        <v>0.7680859859446052</v>
      </c>
      <c r="O100" s="116">
        <v>0.75387052965142598</v>
      </c>
      <c r="P100" s="116">
        <v>0.76252387417447132</v>
      </c>
      <c r="Q100" s="116">
        <v>0.74860493175476961</v>
      </c>
      <c r="R100" s="114">
        <v>45</v>
      </c>
      <c r="S100" s="116">
        <v>0.78302010776711783</v>
      </c>
      <c r="T100" s="116">
        <v>0.74703514891333511</v>
      </c>
      <c r="U100" s="116">
        <v>0.7425557995811839</v>
      </c>
      <c r="V100" s="114">
        <v>45</v>
      </c>
      <c r="W100" s="116">
        <v>0.75930317795696611</v>
      </c>
      <c r="X100" s="116">
        <v>0.75969057475906787</v>
      </c>
      <c r="Y100" s="116">
        <v>0.76416925919861522</v>
      </c>
    </row>
    <row r="101" spans="2:25" x14ac:dyDescent="0.3">
      <c r="B101" s="1" t="s">
        <v>565</v>
      </c>
      <c r="C101" s="26" t="s">
        <v>92</v>
      </c>
      <c r="E101" s="25">
        <f>VLOOKUP(B101,'City Population Stats'!B:E,4,FALSE)</f>
        <v>392284</v>
      </c>
      <c r="G101" s="115">
        <v>0.65013816712034977</v>
      </c>
      <c r="H101" s="114">
        <v>92</v>
      </c>
      <c r="I101" s="116">
        <v>0.64525549290789108</v>
      </c>
      <c r="J101" s="116">
        <v>0.67320863422138177</v>
      </c>
      <c r="K101" s="116">
        <v>0.40476190476190477</v>
      </c>
      <c r="L101" s="116">
        <v>0.57426086956521738</v>
      </c>
      <c r="M101" s="116">
        <v>0.6455123582246115</v>
      </c>
      <c r="N101" s="116">
        <v>0.68076923076923079</v>
      </c>
      <c r="O101" s="116">
        <v>0.40476190476190477</v>
      </c>
      <c r="P101" s="116">
        <v>0.63418752483114815</v>
      </c>
      <c r="Q101" s="116">
        <v>0.67132669674558876</v>
      </c>
      <c r="R101" s="114">
        <v>46</v>
      </c>
      <c r="S101" s="116">
        <v>0.67102224190843796</v>
      </c>
      <c r="T101" s="116">
        <v>0.67266082929300242</v>
      </c>
      <c r="U101" s="116">
        <v>0.66647219264596491</v>
      </c>
      <c r="V101" s="114">
        <v>46</v>
      </c>
      <c r="W101" s="116">
        <v>0.6223102933427016</v>
      </c>
      <c r="X101" s="116">
        <v>0.64821288196825499</v>
      </c>
      <c r="Y101" s="116">
        <v>0.70205574429730289</v>
      </c>
    </row>
    <row r="102" spans="2:25" x14ac:dyDescent="0.3">
      <c r="B102" s="1" t="s">
        <v>566</v>
      </c>
      <c r="C102" s="26" t="s">
        <v>93</v>
      </c>
      <c r="E102" s="25">
        <f>VLOOKUP(B102,'City Population Stats'!B:E,4,FALSE)</f>
        <v>268744</v>
      </c>
      <c r="G102" s="115">
        <v>0.8227522524206512</v>
      </c>
      <c r="H102" s="114">
        <v>93</v>
      </c>
      <c r="I102" s="116">
        <v>0.88618207183374786</v>
      </c>
      <c r="J102" s="116">
        <v>0.85693381830344073</v>
      </c>
      <c r="K102" s="116">
        <v>0.82358581016299137</v>
      </c>
      <c r="L102" s="116">
        <v>0.83121468926553677</v>
      </c>
      <c r="M102" s="116">
        <v>0.8227038318428096</v>
      </c>
      <c r="N102" s="116">
        <v>0.91666666666666663</v>
      </c>
      <c r="O102" s="116">
        <v>0.82358581016299137</v>
      </c>
      <c r="P102" s="116">
        <v>0.86986039871852328</v>
      </c>
      <c r="Q102" s="116">
        <v>0.78410459081293238</v>
      </c>
      <c r="R102" s="114">
        <v>47</v>
      </c>
      <c r="S102" s="116">
        <v>0.85049847162008274</v>
      </c>
      <c r="T102" s="116">
        <v>0.79839436388957152</v>
      </c>
      <c r="U102" s="116">
        <v>0.78341529591317616</v>
      </c>
      <c r="V102" s="114">
        <v>47</v>
      </c>
      <c r="W102" s="116">
        <v>0.84184425680203723</v>
      </c>
      <c r="X102" s="116">
        <v>0.82266687129903182</v>
      </c>
      <c r="Y102" s="116">
        <v>0.7939129247986898</v>
      </c>
    </row>
    <row r="103" spans="2:25" x14ac:dyDescent="0.3">
      <c r="B103" s="1" t="s">
        <v>567</v>
      </c>
      <c r="C103" s="26" t="s">
        <v>94</v>
      </c>
      <c r="E103" s="25">
        <f>VLOOKUP(B103,'City Population Stats'!B:E,4,FALSE)</f>
        <v>548705</v>
      </c>
      <c r="G103" s="115">
        <v>0.63670379618359074</v>
      </c>
      <c r="H103" s="114">
        <v>94</v>
      </c>
      <c r="I103" s="116">
        <v>0.6187133656559809</v>
      </c>
      <c r="J103" s="116">
        <v>0.65029137680970617</v>
      </c>
      <c r="K103" s="116">
        <v>0.64856933235509906</v>
      </c>
      <c r="L103" s="116">
        <v>0.65595463137996224</v>
      </c>
      <c r="M103" s="116">
        <v>0.62925335407349792</v>
      </c>
      <c r="N103" s="116">
        <v>0.61593682699210339</v>
      </c>
      <c r="O103" s="116">
        <v>0.64856933235509906</v>
      </c>
      <c r="P103" s="116">
        <v>0.64660905656706491</v>
      </c>
      <c r="Q103" s="116">
        <v>0.62374236073065181</v>
      </c>
      <c r="R103" s="114">
        <v>48</v>
      </c>
      <c r="S103" s="116">
        <v>0.68747717669153319</v>
      </c>
      <c r="T103" s="116">
        <v>0.64352963392592188</v>
      </c>
      <c r="U103" s="116">
        <v>0.60359514478554321</v>
      </c>
      <c r="V103" s="114">
        <v>48</v>
      </c>
      <c r="W103" s="116">
        <v>0.63981299395198699</v>
      </c>
      <c r="X103" s="116">
        <v>0.63670810508179942</v>
      </c>
      <c r="Y103" s="116">
        <v>0.63179789552186627</v>
      </c>
    </row>
    <row r="104" spans="2:25" x14ac:dyDescent="0.3">
      <c r="B104" s="1" t="s">
        <v>568</v>
      </c>
      <c r="C104" s="26" t="s">
        <v>95</v>
      </c>
      <c r="E104" s="25">
        <f>VLOOKUP(B104,'City Population Stats'!B:E,4,FALSE)</f>
        <v>419459</v>
      </c>
      <c r="G104" s="115">
        <v>0.6451619869892089</v>
      </c>
      <c r="H104" s="114">
        <v>95</v>
      </c>
      <c r="I104" s="116">
        <v>0.71381490899357602</v>
      </c>
      <c r="J104" s="116">
        <v>0.68260193980100747</v>
      </c>
      <c r="K104" s="116">
        <v>0.54648419065596976</v>
      </c>
      <c r="L104" s="116">
        <v>0.64433312460864123</v>
      </c>
      <c r="M104" s="116">
        <v>0.65243778567800914</v>
      </c>
      <c r="N104" s="116">
        <v>0.78547854785478544</v>
      </c>
      <c r="O104" s="116">
        <v>0.54648419065596976</v>
      </c>
      <c r="P104" s="116">
        <v>0.67389891562685678</v>
      </c>
      <c r="Q104" s="116">
        <v>0.61441785143016103</v>
      </c>
      <c r="R104" s="114">
        <v>49</v>
      </c>
      <c r="S104" s="116">
        <v>0.69215230399817051</v>
      </c>
      <c r="T104" s="116">
        <v>0.66329512249943812</v>
      </c>
      <c r="U104" s="116">
        <v>0.59407153741026408</v>
      </c>
      <c r="V104" s="114">
        <v>49</v>
      </c>
      <c r="W104" s="116">
        <v>0.64272027087364192</v>
      </c>
      <c r="X104" s="116">
        <v>0.65122752673768813</v>
      </c>
      <c r="Y104" s="116">
        <v>0.62829153159301598</v>
      </c>
    </row>
    <row r="105" spans="2:25" x14ac:dyDescent="0.3">
      <c r="B105" s="1" t="s">
        <v>569</v>
      </c>
      <c r="C105" s="26" t="s">
        <v>96</v>
      </c>
      <c r="E105" s="25">
        <f>VLOOKUP(B105,'City Population Stats'!B:E,4,FALSE)</f>
        <v>464214</v>
      </c>
      <c r="G105" s="115">
        <v>0.68151845397224098</v>
      </c>
      <c r="H105" s="114">
        <v>96</v>
      </c>
      <c r="I105" s="116">
        <v>0.7103869019081408</v>
      </c>
      <c r="J105" s="116">
        <v>0.6738678853344412</v>
      </c>
      <c r="K105" s="116">
        <v>0.69950002873398076</v>
      </c>
      <c r="L105" s="116">
        <v>0.67917586460632817</v>
      </c>
      <c r="M105" s="116">
        <v>0.69101516919486583</v>
      </c>
      <c r="N105" s="116">
        <v>0.65680473372781067</v>
      </c>
      <c r="O105" s="116">
        <v>0.69950002873398076</v>
      </c>
      <c r="P105" s="116">
        <v>0.696952802771024</v>
      </c>
      <c r="Q105" s="116">
        <v>0.6704634938943913</v>
      </c>
      <c r="R105" s="114">
        <v>50</v>
      </c>
      <c r="S105" s="116">
        <v>0.7035892190001779</v>
      </c>
      <c r="T105" s="116">
        <v>0.68866400463315758</v>
      </c>
      <c r="U105" s="116">
        <v>0.68526503894489443</v>
      </c>
      <c r="V105" s="114">
        <v>50</v>
      </c>
      <c r="W105" s="116">
        <v>0.67765412119951907</v>
      </c>
      <c r="X105" s="116">
        <v>0.68291497401145984</v>
      </c>
      <c r="Y105" s="116">
        <v>0.68200889310157375</v>
      </c>
    </row>
    <row r="106" spans="2:25" x14ac:dyDescent="0.3">
      <c r="B106" s="1" t="s">
        <v>570</v>
      </c>
      <c r="C106" s="26" t="s">
        <v>97</v>
      </c>
      <c r="E106" s="25">
        <f>VLOOKUP(B106,'City Population Stats'!B:E,4,FALSE)</f>
        <v>706367</v>
      </c>
      <c r="G106" s="115">
        <v>0.98818436313589475</v>
      </c>
      <c r="H106" s="114">
        <v>97</v>
      </c>
      <c r="I106" s="116">
        <v>0.98403841435631423</v>
      </c>
      <c r="J106" s="116">
        <v>0.9912072540154373</v>
      </c>
      <c r="K106" s="116">
        <v>0.99438884711054554</v>
      </c>
      <c r="L106" s="116">
        <v>0.99112125824454589</v>
      </c>
      <c r="M106" s="116">
        <v>0.98643547251903507</v>
      </c>
      <c r="N106" s="116">
        <v>0.96944444444444444</v>
      </c>
      <c r="O106" s="116">
        <v>0.99438884711054554</v>
      </c>
      <c r="P106" s="116">
        <v>0.98639880952380954</v>
      </c>
      <c r="Q106" s="116">
        <v>0.99108773085096835</v>
      </c>
      <c r="R106" s="114">
        <v>51</v>
      </c>
      <c r="S106" s="116">
        <v>0.9885680907877169</v>
      </c>
      <c r="T106" s="116">
        <v>0.99160111676185403</v>
      </c>
      <c r="U106" s="116">
        <v>0.99470291207187767</v>
      </c>
      <c r="V106" s="114">
        <v>51</v>
      </c>
      <c r="W106" s="116">
        <v>0.98349629715343667</v>
      </c>
      <c r="X106" s="116">
        <v>0.98952409850272538</v>
      </c>
      <c r="Y106" s="116">
        <v>0.98850467983954837</v>
      </c>
    </row>
    <row r="107" spans="2:25" x14ac:dyDescent="0.3">
      <c r="B107" s="1" t="s">
        <v>571</v>
      </c>
      <c r="C107" s="26" t="s">
        <v>98</v>
      </c>
      <c r="E107" s="25">
        <f>VLOOKUP(B107,'City Population Stats'!B:E,4,FALSE)</f>
        <v>399769</v>
      </c>
      <c r="G107" s="115">
        <v>0.52339305001852732</v>
      </c>
      <c r="H107" s="114">
        <v>98</v>
      </c>
      <c r="I107" s="116">
        <v>0.63021262168838088</v>
      </c>
      <c r="J107" s="116">
        <v>0.63180561537072288</v>
      </c>
      <c r="K107" s="116">
        <v>0.41224511871923847</v>
      </c>
      <c r="L107" s="116">
        <v>0.53716427232979391</v>
      </c>
      <c r="M107" s="116">
        <v>0.52393617021276595</v>
      </c>
      <c r="N107" s="116">
        <v>0.59665871121718372</v>
      </c>
      <c r="O107" s="116">
        <v>0.41224511871923847</v>
      </c>
      <c r="P107" s="116">
        <v>0.58796939977928941</v>
      </c>
      <c r="Q107" s="116">
        <v>0.47631723592820902</v>
      </c>
      <c r="R107" s="114">
        <v>52</v>
      </c>
      <c r="S107" s="116">
        <v>0.63814578402543687</v>
      </c>
      <c r="T107" s="116">
        <v>0.55744949494949492</v>
      </c>
      <c r="U107" s="116">
        <v>0.44427692985279421</v>
      </c>
      <c r="V107" s="114">
        <v>52</v>
      </c>
      <c r="W107" s="116">
        <v>0.53127006180232839</v>
      </c>
      <c r="X107" s="116">
        <v>0.52156101169834002</v>
      </c>
      <c r="Y107" s="116">
        <v>0.51619473754507816</v>
      </c>
    </row>
    <row r="108" spans="2:25" x14ac:dyDescent="0.3">
      <c r="B108" s="1" t="s">
        <v>572</v>
      </c>
      <c r="C108" s="26" t="s">
        <v>99</v>
      </c>
      <c r="E108" s="25">
        <f>VLOOKUP(B108,'City Population Stats'!B:E,4,FALSE)</f>
        <v>253749</v>
      </c>
      <c r="G108" s="115">
        <v>0.36976190868226494</v>
      </c>
      <c r="H108" s="114">
        <v>99</v>
      </c>
      <c r="I108" s="116">
        <v>0.45566865117470073</v>
      </c>
      <c r="J108" s="116">
        <v>0.38046834180401845</v>
      </c>
      <c r="K108" s="116">
        <v>0.26579241963857347</v>
      </c>
      <c r="L108" s="116">
        <v>0.35879218472468916</v>
      </c>
      <c r="M108" s="116">
        <v>0.34902955447728273</v>
      </c>
      <c r="N108" s="116">
        <v>0.5</v>
      </c>
      <c r="O108" s="116">
        <v>0.26579241963857347</v>
      </c>
      <c r="P108" s="116">
        <v>0.41584633853541414</v>
      </c>
      <c r="Q108" s="116">
        <v>0.30971362485899273</v>
      </c>
      <c r="R108" s="114">
        <v>53</v>
      </c>
      <c r="S108" s="116">
        <v>0.46307840175751752</v>
      </c>
      <c r="T108" s="116">
        <v>0.35791517423760588</v>
      </c>
      <c r="U108" s="116">
        <v>0.30927038116191946</v>
      </c>
      <c r="V108" s="114">
        <v>53</v>
      </c>
      <c r="W108" s="116">
        <v>0.36678260869565216</v>
      </c>
      <c r="X108" s="116">
        <v>0.3712933324740238</v>
      </c>
      <c r="Y108" s="116">
        <v>0.36911779398541311</v>
      </c>
    </row>
    <row r="109" spans="2:25" x14ac:dyDescent="0.3">
      <c r="G109" s="131"/>
      <c r="H109" s="117"/>
      <c r="I109" s="22"/>
      <c r="J109" s="22"/>
      <c r="K109" s="22"/>
      <c r="L109" s="22"/>
      <c r="M109" s="22"/>
      <c r="N109" s="22"/>
      <c r="O109" s="22"/>
      <c r="P109" s="22"/>
      <c r="Q109" s="22"/>
      <c r="R109" s="117"/>
      <c r="S109" s="22"/>
      <c r="T109" s="22"/>
      <c r="U109" s="22"/>
      <c r="V109" s="117"/>
      <c r="W109" s="22"/>
      <c r="X109" s="22"/>
      <c r="Y109" s="22"/>
    </row>
    <row r="110" spans="2:25" x14ac:dyDescent="0.3">
      <c r="C110" s="3" t="s">
        <v>895</v>
      </c>
      <c r="E110" s="106"/>
      <c r="G110" s="132">
        <f>SUMPRODUCT($E9:$E108,G9:G108)/SUM($E9:$E108)</f>
        <v>0.75550722412900173</v>
      </c>
      <c r="H110" s="132"/>
      <c r="I110" s="132">
        <f>SUMPRODUCT($E9:$E108,I9:I108)/SUM($E9:$E108)</f>
        <v>0.76054936680771257</v>
      </c>
      <c r="J110" s="132">
        <f t="shared" ref="J110:Q110" si="0">SUMPRODUCT($E9:$E108,J9:J108)/SUM($E9:$E108)</f>
        <v>0.76176616580888723</v>
      </c>
      <c r="K110" s="132">
        <f t="shared" si="0"/>
        <v>0.73501736108155546</v>
      </c>
      <c r="L110" s="132">
        <f t="shared" si="0"/>
        <v>0.75120654502478768</v>
      </c>
      <c r="M110" s="132">
        <f t="shared" si="0"/>
        <v>0.75030100376704645</v>
      </c>
      <c r="N110" s="132">
        <f t="shared" si="0"/>
        <v>0.75123942633005292</v>
      </c>
      <c r="O110" s="132">
        <f t="shared" si="0"/>
        <v>0.73502191477277079</v>
      </c>
      <c r="P110" s="132">
        <f t="shared" si="0"/>
        <v>0.76350258361352952</v>
      </c>
      <c r="Q110" s="132">
        <f t="shared" si="0"/>
        <v>0.74315282701151297</v>
      </c>
      <c r="R110" s="132"/>
      <c r="S110" s="132">
        <f>SUMPRODUCT($E9:$E108,S9:S108)/SUM($E9:$E108)</f>
        <v>0.77659952478580818</v>
      </c>
      <c r="T110" s="132">
        <f t="shared" ref="T110:Y110" si="1">SUMPRODUCT($E9:$E108,T9:T108)/SUM($E9:$E108)</f>
        <v>0.75702142486676349</v>
      </c>
      <c r="U110" s="132">
        <f t="shared" si="1"/>
        <v>0.74380088370559949</v>
      </c>
      <c r="V110" s="132">
        <f t="shared" si="1"/>
        <v>13.568525653261236</v>
      </c>
      <c r="W110" s="132">
        <f t="shared" si="1"/>
        <v>0.75488771230138496</v>
      </c>
      <c r="X110" s="132">
        <f t="shared" si="1"/>
        <v>0.75688725455956152</v>
      </c>
      <c r="Y110" s="132">
        <f t="shared" si="1"/>
        <v>0.7507508243831299</v>
      </c>
    </row>
    <row r="111" spans="2:25" x14ac:dyDescent="0.3">
      <c r="C111" s="26" t="s">
        <v>871</v>
      </c>
      <c r="D111" s="28"/>
      <c r="E111" s="2"/>
      <c r="F111" s="28"/>
      <c r="G111" s="115">
        <f>MEDIAN(G9:G108)</f>
        <v>0.73779147675062628</v>
      </c>
      <c r="H111" s="114"/>
      <c r="I111" s="115">
        <f>MEDIAN(I9:I108)</f>
        <v>0.74281843041216189</v>
      </c>
      <c r="J111" s="115">
        <f t="shared" ref="J111:Q111" si="2">MEDIAN(J9:J108)</f>
        <v>0.74313589665534652</v>
      </c>
      <c r="K111" s="115">
        <f t="shared" si="2"/>
        <v>0.71545635507269112</v>
      </c>
      <c r="L111" s="115">
        <f t="shared" si="2"/>
        <v>0.74705810925673588</v>
      </c>
      <c r="M111" s="115">
        <f t="shared" si="2"/>
        <v>0.73022614337944547</v>
      </c>
      <c r="N111" s="115">
        <f t="shared" si="2"/>
        <v>0.7406272057841623</v>
      </c>
      <c r="O111" s="115">
        <f t="shared" si="2"/>
        <v>0.71545635507269112</v>
      </c>
      <c r="P111" s="115">
        <f t="shared" si="2"/>
        <v>0.74540551542792599</v>
      </c>
      <c r="Q111" s="115">
        <f t="shared" si="2"/>
        <v>0.72460383051270894</v>
      </c>
      <c r="R111" s="114"/>
      <c r="S111" s="115">
        <f>MEDIAN(S9:S108)</f>
        <v>0.75018711948552652</v>
      </c>
      <c r="T111" s="115">
        <f t="shared" ref="T111:Y111" si="3">MEDIAN(T9:T108)</f>
        <v>0.73432818194797378</v>
      </c>
      <c r="U111" s="115">
        <f t="shared" si="3"/>
        <v>0.73435490943023396</v>
      </c>
      <c r="V111" s="115">
        <f t="shared" si="3"/>
        <v>4</v>
      </c>
      <c r="W111" s="115">
        <f t="shared" si="3"/>
        <v>0.74025569708194427</v>
      </c>
      <c r="X111" s="115">
        <f t="shared" si="3"/>
        <v>0.73818962920176989</v>
      </c>
      <c r="Y111" s="115">
        <f t="shared" si="3"/>
        <v>0.7361337351536954</v>
      </c>
    </row>
    <row r="112" spans="2:25" x14ac:dyDescent="0.3">
      <c r="C112" s="12" t="s">
        <v>894</v>
      </c>
      <c r="E112" s="105"/>
      <c r="G112" s="118">
        <f>AVERAGE(G9:G108)</f>
        <v>0.72491007769140936</v>
      </c>
      <c r="H112" s="114"/>
      <c r="I112" s="118">
        <f>AVERAGE(I9:I108)</f>
        <v>0.73289360629903944</v>
      </c>
      <c r="J112" s="118">
        <f t="shared" ref="J112:Q112" si="4">AVERAGE(J9:J108)</f>
        <v>0.73009633470716695</v>
      </c>
      <c r="K112" s="118">
        <f t="shared" si="4"/>
        <v>0.6999692160139529</v>
      </c>
      <c r="L112" s="118">
        <f t="shared" si="4"/>
        <v>0.72291254462552546</v>
      </c>
      <c r="M112" s="118">
        <f t="shared" si="4"/>
        <v>0.72142734691817834</v>
      </c>
      <c r="N112" s="118">
        <f t="shared" si="4"/>
        <v>0.72316484890586286</v>
      </c>
      <c r="O112" s="118">
        <f t="shared" si="4"/>
        <v>0.69998222001101884</v>
      </c>
      <c r="P112" s="118">
        <f t="shared" si="4"/>
        <v>0.73421083271934828</v>
      </c>
      <c r="Q112" s="118">
        <f t="shared" si="4"/>
        <v>0.71354145406987779</v>
      </c>
      <c r="R112" s="114">
        <v>14.454545454545455</v>
      </c>
      <c r="S112" s="118">
        <f>AVERAGE(S9:S108)</f>
        <v>0.7483541504452178</v>
      </c>
      <c r="T112" s="118">
        <f t="shared" ref="T112:Y112" si="5">AVERAGE(T9:T108)</f>
        <v>0.72748166829394578</v>
      </c>
      <c r="U112" s="118">
        <f t="shared" si="5"/>
        <v>0.71117375306600517</v>
      </c>
      <c r="V112" s="118">
        <f t="shared" si="5"/>
        <v>14.454545454545455</v>
      </c>
      <c r="W112" s="118">
        <f t="shared" si="5"/>
        <v>0.72460213239031757</v>
      </c>
      <c r="X112" s="118">
        <f t="shared" si="5"/>
        <v>0.72639652128321297</v>
      </c>
      <c r="Y112" s="118">
        <f t="shared" si="5"/>
        <v>0.71966553517112841</v>
      </c>
    </row>
  </sheetData>
  <autoFilter ref="B8:Y10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1"/>
  <sheetViews>
    <sheetView showGridLines="0" workbookViewId="0"/>
  </sheetViews>
  <sheetFormatPr defaultColWidth="9.109375" defaultRowHeight="13.8" x14ac:dyDescent="0.3"/>
  <cols>
    <col min="1" max="1" width="9.109375" style="1"/>
    <col min="2" max="2" width="8.33203125" style="1" hidden="1" customWidth="1"/>
    <col min="3" max="3" width="28.6640625" style="1" customWidth="1"/>
    <col min="4" max="4" width="1.44140625" style="11" customWidth="1"/>
    <col min="5" max="6" width="16.44140625" style="1" customWidth="1"/>
    <col min="7" max="7" width="2.6640625" style="11" customWidth="1"/>
    <col min="8" max="8" width="21.6640625" style="1" customWidth="1"/>
    <col min="9" max="9" width="8.6640625" style="11" customWidth="1"/>
    <col min="10" max="14" width="9.109375" style="1"/>
    <col min="15" max="15" width="10.109375" style="1" bestFit="1" customWidth="1"/>
    <col min="16" max="16" width="12.88671875" style="1" customWidth="1"/>
    <col min="17" max="17" width="9.109375" style="1"/>
    <col min="18" max="18" width="13.88671875" style="1" customWidth="1"/>
    <col min="19" max="19" width="1.109375" style="11" customWidth="1"/>
    <col min="20" max="20" width="21.33203125" style="1" customWidth="1"/>
    <col min="21" max="21" width="18.6640625" style="1" bestFit="1" customWidth="1"/>
    <col min="22" max="16384" width="9.109375" style="1"/>
  </cols>
  <sheetData>
    <row r="1" spans="2:21" ht="15.6" x14ac:dyDescent="0.3">
      <c r="B1" s="4"/>
      <c r="C1" s="23" t="s">
        <v>888</v>
      </c>
      <c r="D1" s="51"/>
    </row>
    <row r="2" spans="2:21" x14ac:dyDescent="0.3">
      <c r="B2" s="24"/>
      <c r="C2" s="24" t="s">
        <v>922</v>
      </c>
      <c r="D2" s="14"/>
    </row>
    <row r="3" spans="2:21" x14ac:dyDescent="0.3">
      <c r="B3" s="24"/>
      <c r="C3" s="38" t="s">
        <v>890</v>
      </c>
      <c r="D3" s="107"/>
    </row>
    <row r="4" spans="2:21" x14ac:dyDescent="0.3">
      <c r="B4" s="24"/>
      <c r="C4" s="24" t="s">
        <v>898</v>
      </c>
      <c r="D4" s="14"/>
    </row>
    <row r="5" spans="2:21" x14ac:dyDescent="0.3">
      <c r="B5" s="24"/>
      <c r="C5" s="24"/>
      <c r="D5" s="14"/>
    </row>
    <row r="6" spans="2:21" ht="14.4" thickBot="1" x14ac:dyDescent="0.35">
      <c r="B6" s="24"/>
      <c r="E6" s="36" t="s">
        <v>923</v>
      </c>
      <c r="F6" s="36"/>
      <c r="G6" s="36"/>
      <c r="H6" s="36"/>
      <c r="J6" s="36" t="s">
        <v>924</v>
      </c>
      <c r="K6" s="36"/>
      <c r="L6" s="36"/>
      <c r="M6" s="36"/>
      <c r="N6" s="36"/>
      <c r="O6" s="36"/>
      <c r="P6" s="36"/>
      <c r="Q6" s="36"/>
      <c r="R6" s="36"/>
      <c r="S6" s="36"/>
      <c r="T6" s="36"/>
    </row>
    <row r="7" spans="2:21" ht="41.4" customHeight="1" x14ac:dyDescent="0.3">
      <c r="E7" s="138" t="s">
        <v>896</v>
      </c>
      <c r="F7" s="138"/>
      <c r="H7" s="139" t="s">
        <v>925</v>
      </c>
      <c r="J7" s="138" t="s">
        <v>897</v>
      </c>
      <c r="K7" s="138"/>
      <c r="L7" s="138"/>
      <c r="M7" s="138"/>
      <c r="N7" s="138"/>
      <c r="O7" s="138"/>
      <c r="P7" s="138"/>
      <c r="Q7" s="138"/>
      <c r="R7" s="138"/>
      <c r="T7" s="139" t="s">
        <v>926</v>
      </c>
    </row>
    <row r="8" spans="2:21" ht="41.4" x14ac:dyDescent="0.3">
      <c r="B8" s="12" t="s">
        <v>578</v>
      </c>
      <c r="C8" s="12" t="s">
        <v>829</v>
      </c>
      <c r="D8" s="52"/>
      <c r="E8" s="39" t="s">
        <v>889</v>
      </c>
      <c r="F8" s="39" t="s">
        <v>886</v>
      </c>
      <c r="G8" s="100"/>
      <c r="H8" s="140"/>
      <c r="I8" s="41"/>
      <c r="J8" s="39" t="s">
        <v>845</v>
      </c>
      <c r="K8" s="39" t="s">
        <v>859</v>
      </c>
      <c r="L8" s="39" t="s">
        <v>852</v>
      </c>
      <c r="M8" s="39" t="s">
        <v>848</v>
      </c>
      <c r="N8" s="39" t="s">
        <v>849</v>
      </c>
      <c r="O8" s="39" t="s">
        <v>850</v>
      </c>
      <c r="P8" s="39" t="s">
        <v>851</v>
      </c>
      <c r="Q8" s="39" t="s">
        <v>847</v>
      </c>
      <c r="R8" s="39" t="s">
        <v>887</v>
      </c>
      <c r="S8" s="41"/>
      <c r="T8" s="140"/>
    </row>
    <row r="9" spans="2:21" ht="8.4" customHeight="1" x14ac:dyDescent="0.3">
      <c r="B9" s="52"/>
      <c r="C9" s="52"/>
      <c r="D9" s="52"/>
      <c r="E9" s="40"/>
      <c r="F9" s="40"/>
      <c r="G9" s="100"/>
      <c r="H9" s="133"/>
      <c r="I9" s="41"/>
      <c r="J9" s="40"/>
      <c r="K9" s="40"/>
      <c r="L9" s="40"/>
      <c r="M9" s="40"/>
      <c r="N9" s="40"/>
      <c r="O9" s="40"/>
      <c r="P9" s="40"/>
      <c r="Q9" s="40"/>
      <c r="R9" s="40"/>
      <c r="S9" s="41"/>
      <c r="T9" s="133"/>
    </row>
    <row r="10" spans="2:21" x14ac:dyDescent="0.3">
      <c r="B10" s="1" t="s">
        <v>476</v>
      </c>
      <c r="C10" s="30" t="s">
        <v>1</v>
      </c>
      <c r="D10" s="30"/>
      <c r="E10" s="98">
        <v>-0.17514311028393326</v>
      </c>
      <c r="F10" s="98">
        <v>0.6108250376106541</v>
      </c>
      <c r="G10" s="41"/>
      <c r="H10" s="102">
        <v>-0.48</v>
      </c>
      <c r="I10" s="114"/>
      <c r="J10" s="98">
        <v>-5.9129906456573345E-2</v>
      </c>
      <c r="K10" s="98">
        <v>-0.16606752026905514</v>
      </c>
      <c r="L10" s="98">
        <v>-0.16169665306735459</v>
      </c>
      <c r="M10" s="98" t="s">
        <v>1009</v>
      </c>
      <c r="N10" s="98">
        <v>-0.21122923317755116</v>
      </c>
      <c r="O10" s="98" t="s">
        <v>1009</v>
      </c>
      <c r="P10" s="98">
        <v>-0.18147784360788544</v>
      </c>
      <c r="Q10" s="98">
        <v>0.11645310720311408</v>
      </c>
      <c r="R10" s="98">
        <v>-0.14778155088377609</v>
      </c>
      <c r="S10" s="41"/>
      <c r="T10" s="102">
        <v>-0.27</v>
      </c>
      <c r="U10" s="22"/>
    </row>
    <row r="11" spans="2:21" x14ac:dyDescent="0.3">
      <c r="B11" s="1" t="s">
        <v>477</v>
      </c>
      <c r="C11" s="26" t="s">
        <v>2</v>
      </c>
      <c r="D11" s="30"/>
      <c r="E11" s="99">
        <v>-0.5391888385141238</v>
      </c>
      <c r="F11" s="99">
        <v>2.6191029432227988</v>
      </c>
      <c r="G11" s="43"/>
      <c r="H11" s="103">
        <v>-0.85</v>
      </c>
      <c r="I11" s="114"/>
      <c r="J11" s="99">
        <v>-0.25697268761012149</v>
      </c>
      <c r="K11" s="99">
        <v>-0.71431303800126078</v>
      </c>
      <c r="L11" s="99">
        <v>-5.3353021110983501E-2</v>
      </c>
      <c r="M11" s="99" t="s">
        <v>1009</v>
      </c>
      <c r="N11" s="99">
        <v>1.527681169165247</v>
      </c>
      <c r="O11" s="99" t="s">
        <v>1009</v>
      </c>
      <c r="P11" s="99" t="s">
        <v>1009</v>
      </c>
      <c r="Q11" s="99">
        <v>2.6835644744272469</v>
      </c>
      <c r="R11" s="99">
        <v>-0.62181705616690242</v>
      </c>
      <c r="S11" s="43"/>
      <c r="T11" s="103">
        <v>-0.91</v>
      </c>
      <c r="U11" s="22"/>
    </row>
    <row r="12" spans="2:21" x14ac:dyDescent="0.3">
      <c r="B12" s="1" t="s">
        <v>478</v>
      </c>
      <c r="C12" s="31" t="s">
        <v>3</v>
      </c>
      <c r="D12" s="52"/>
      <c r="E12" s="99">
        <v>-0.35660406402945355</v>
      </c>
      <c r="F12" s="99">
        <v>0.23340065350216199</v>
      </c>
      <c r="G12" s="43"/>
      <c r="H12" s="103">
        <v>-0.48</v>
      </c>
      <c r="I12" s="114"/>
      <c r="J12" s="99">
        <v>-1.7599425610013153E-2</v>
      </c>
      <c r="K12" s="99">
        <v>-0.30937733486786967</v>
      </c>
      <c r="L12" s="99">
        <v>-0.40682670400027288</v>
      </c>
      <c r="M12" s="99" t="s">
        <v>1009</v>
      </c>
      <c r="N12" s="99">
        <v>-0.37939485329774658</v>
      </c>
      <c r="O12" s="99">
        <v>-0.24632817717727318</v>
      </c>
      <c r="P12" s="99">
        <v>-0.18278948381150828</v>
      </c>
      <c r="Q12" s="99">
        <v>0.51544630523448198</v>
      </c>
      <c r="R12" s="99">
        <v>-0.24251480000463699</v>
      </c>
      <c r="S12" s="43"/>
      <c r="T12" s="103">
        <v>-0.54</v>
      </c>
      <c r="U12" s="22"/>
    </row>
    <row r="13" spans="2:21" x14ac:dyDescent="0.3">
      <c r="B13" s="1" t="s">
        <v>479</v>
      </c>
      <c r="C13" s="26" t="s">
        <v>4</v>
      </c>
      <c r="D13" s="30"/>
      <c r="E13" s="99">
        <v>-0.33114921029204825</v>
      </c>
      <c r="F13" s="99">
        <v>0.5725709479107679</v>
      </c>
      <c r="G13" s="43"/>
      <c r="H13" s="103">
        <v>-0.56999999999999995</v>
      </c>
      <c r="I13" s="114"/>
      <c r="J13" s="99">
        <v>-3.1448298772439043E-2</v>
      </c>
      <c r="K13" s="99">
        <v>-0.51180620404854338</v>
      </c>
      <c r="L13" s="99">
        <v>4.6347612337664934E-2</v>
      </c>
      <c r="M13" s="99" t="s">
        <v>1009</v>
      </c>
      <c r="N13" s="99">
        <v>6.4623932527370087E-3</v>
      </c>
      <c r="O13" s="99" t="s">
        <v>1009</v>
      </c>
      <c r="P13" s="99" t="s">
        <v>1009</v>
      </c>
      <c r="Q13" s="99">
        <v>0.5779231718457789</v>
      </c>
      <c r="R13" s="99">
        <v>-0.48793550743666536</v>
      </c>
      <c r="S13" s="43"/>
      <c r="T13" s="103">
        <v>-0.68</v>
      </c>
      <c r="U13" s="22"/>
    </row>
    <row r="14" spans="2:21" x14ac:dyDescent="0.3">
      <c r="B14" s="1" t="s">
        <v>480</v>
      </c>
      <c r="C14" s="26" t="s">
        <v>5</v>
      </c>
      <c r="D14" s="30"/>
      <c r="E14" s="99">
        <v>-0.20021477550084177</v>
      </c>
      <c r="F14" s="99">
        <v>0.17528512392039097</v>
      </c>
      <c r="G14" s="43"/>
      <c r="H14" s="103">
        <v>-0.34</v>
      </c>
      <c r="I14" s="114"/>
      <c r="J14" s="99">
        <v>-0.40564203847389901</v>
      </c>
      <c r="K14" s="99">
        <v>-0.2478662789030901</v>
      </c>
      <c r="L14" s="99">
        <v>-0.46627301845169999</v>
      </c>
      <c r="M14" s="99" t="s">
        <v>1009</v>
      </c>
      <c r="N14" s="99">
        <v>4.0400582000895913E-2</v>
      </c>
      <c r="O14" s="99" t="s">
        <v>1009</v>
      </c>
      <c r="P14" s="99" t="s">
        <v>1009</v>
      </c>
      <c r="Q14" s="99">
        <v>0.12693102097587605</v>
      </c>
      <c r="R14" s="99">
        <v>-0.24632866862464808</v>
      </c>
      <c r="S14" s="43"/>
      <c r="T14" s="103">
        <v>-0.34</v>
      </c>
      <c r="U14" s="22"/>
    </row>
    <row r="15" spans="2:21" x14ac:dyDescent="0.3">
      <c r="B15" s="1" t="s">
        <v>481</v>
      </c>
      <c r="C15" s="26" t="s">
        <v>6</v>
      </c>
      <c r="D15" s="30"/>
      <c r="E15" s="99">
        <v>-6.6995944370399907E-2</v>
      </c>
      <c r="F15" s="99">
        <v>0.42982940301639694</v>
      </c>
      <c r="G15" s="43"/>
      <c r="H15" s="103">
        <v>-0.32</v>
      </c>
      <c r="I15" s="114"/>
      <c r="J15" s="99">
        <v>3.8010913047783035E-2</v>
      </c>
      <c r="K15" s="99">
        <v>-0.29889774633914368</v>
      </c>
      <c r="L15" s="99">
        <v>-0.51058490482304486</v>
      </c>
      <c r="M15" s="99" t="s">
        <v>1009</v>
      </c>
      <c r="N15" s="99">
        <v>-0.21573043496597111</v>
      </c>
      <c r="O15" s="99" t="s">
        <v>1009</v>
      </c>
      <c r="P15" s="99" t="s">
        <v>1009</v>
      </c>
      <c r="Q15" s="99">
        <v>0.63105125249439409</v>
      </c>
      <c r="R15" s="99">
        <v>-7.0394893617497178E-2</v>
      </c>
      <c r="S15" s="43"/>
      <c r="T15" s="103">
        <v>-0.5</v>
      </c>
      <c r="U15" s="22"/>
    </row>
    <row r="16" spans="2:21" x14ac:dyDescent="0.3">
      <c r="B16" s="1" t="s">
        <v>482</v>
      </c>
      <c r="C16" s="26" t="s">
        <v>7</v>
      </c>
      <c r="D16" s="30"/>
      <c r="E16" s="99">
        <v>-0.27784600231187417</v>
      </c>
      <c r="F16" s="99">
        <v>0.49143152234641496</v>
      </c>
      <c r="G16" s="43"/>
      <c r="H16" s="103">
        <v>-0.54</v>
      </c>
      <c r="I16" s="114"/>
      <c r="J16" s="99">
        <v>-0.25462407438758838</v>
      </c>
      <c r="K16" s="99">
        <v>-0.23339836180431539</v>
      </c>
      <c r="L16" s="99">
        <v>0.23041780426687497</v>
      </c>
      <c r="M16" s="99" t="s">
        <v>1009</v>
      </c>
      <c r="N16" s="99">
        <v>5.9415093773049765E-3</v>
      </c>
      <c r="O16" s="99" t="s">
        <v>1009</v>
      </c>
      <c r="P16" s="99" t="s">
        <v>1009</v>
      </c>
      <c r="Q16" s="99">
        <v>0.67852110507304397</v>
      </c>
      <c r="R16" s="99">
        <v>-0.42843305722070024</v>
      </c>
      <c r="S16" s="43"/>
      <c r="T16" s="103">
        <v>-0.7</v>
      </c>
      <c r="U16" s="22"/>
    </row>
    <row r="17" spans="2:21" x14ac:dyDescent="0.3">
      <c r="B17" s="1" t="s">
        <v>483</v>
      </c>
      <c r="C17" s="26" t="s">
        <v>8</v>
      </c>
      <c r="D17" s="30"/>
      <c r="E17" s="99">
        <v>-0.39216512883572352</v>
      </c>
      <c r="F17" s="99">
        <v>0.33870904008076197</v>
      </c>
      <c r="G17" s="43"/>
      <c r="H17" s="103">
        <v>-0.55000000000000004</v>
      </c>
      <c r="I17" s="114"/>
      <c r="J17" s="99">
        <v>0.11224304964958898</v>
      </c>
      <c r="K17" s="99">
        <v>-0.32740449387594472</v>
      </c>
      <c r="L17" s="99">
        <v>-0.35398836128985778</v>
      </c>
      <c r="M17" s="99" t="s">
        <v>1009</v>
      </c>
      <c r="N17" s="99">
        <v>-0.11811057662950453</v>
      </c>
      <c r="O17" s="99" t="s">
        <v>1009</v>
      </c>
      <c r="P17" s="99" t="s">
        <v>1009</v>
      </c>
      <c r="Q17" s="99">
        <v>0.40912452292127499</v>
      </c>
      <c r="R17" s="99">
        <v>-0.15603021947822993</v>
      </c>
      <c r="S17" s="43"/>
      <c r="T17" s="103">
        <v>-0.44</v>
      </c>
      <c r="U17" s="22"/>
    </row>
    <row r="18" spans="2:21" x14ac:dyDescent="0.3">
      <c r="B18" s="1" t="s">
        <v>484</v>
      </c>
      <c r="C18" s="26" t="s">
        <v>9</v>
      </c>
      <c r="D18" s="30"/>
      <c r="E18" s="99">
        <v>-0.10296816970291545</v>
      </c>
      <c r="F18" s="99">
        <v>0.48369519360867108</v>
      </c>
      <c r="G18" s="43"/>
      <c r="H18" s="103">
        <v>-0.4</v>
      </c>
      <c r="I18" s="114"/>
      <c r="J18" s="99">
        <v>-0.2486163324654358</v>
      </c>
      <c r="K18" s="99">
        <v>-0.35783030930630022</v>
      </c>
      <c r="L18" s="99">
        <v>2.3112690637685951E-2</v>
      </c>
      <c r="M18" s="99" t="s">
        <v>1009</v>
      </c>
      <c r="N18" s="99">
        <v>0.13362275744429497</v>
      </c>
      <c r="O18" s="99" t="s">
        <v>1009</v>
      </c>
      <c r="P18" s="99" t="s">
        <v>1009</v>
      </c>
      <c r="Q18" s="99">
        <v>1.3593308511341942</v>
      </c>
      <c r="R18" s="99">
        <v>-0.24676068654398819</v>
      </c>
      <c r="S18" s="43"/>
      <c r="T18" s="103">
        <v>-0.68</v>
      </c>
      <c r="U18" s="22"/>
    </row>
    <row r="19" spans="2:21" x14ac:dyDescent="0.3">
      <c r="B19" s="1" t="s">
        <v>485</v>
      </c>
      <c r="C19" s="26" t="s">
        <v>10</v>
      </c>
      <c r="D19" s="30"/>
      <c r="E19" s="99">
        <v>-2.7916859652568515E-2</v>
      </c>
      <c r="F19" s="99">
        <v>-2.9721436602934914E-2</v>
      </c>
      <c r="G19" s="43"/>
      <c r="H19" s="103">
        <v>0.04</v>
      </c>
      <c r="I19" s="114"/>
      <c r="J19" s="99">
        <v>-3.0871401450123126E-2</v>
      </c>
      <c r="K19" s="99">
        <v>3.7507235804894012E-2</v>
      </c>
      <c r="L19" s="99">
        <v>-0.22762875092629942</v>
      </c>
      <c r="M19" s="99" t="s">
        <v>1009</v>
      </c>
      <c r="N19" s="99">
        <v>3.6622345727713945E-2</v>
      </c>
      <c r="O19" s="99" t="s">
        <v>1009</v>
      </c>
      <c r="P19" s="99" t="s">
        <v>1009</v>
      </c>
      <c r="Q19" s="99">
        <v>-0.10500726267081995</v>
      </c>
      <c r="R19" s="99">
        <v>0.23127355846624797</v>
      </c>
      <c r="S19" s="43"/>
      <c r="T19" s="103">
        <v>0.43</v>
      </c>
      <c r="U19" s="22"/>
    </row>
    <row r="20" spans="2:21" x14ac:dyDescent="0.3">
      <c r="B20" s="1" t="s">
        <v>486</v>
      </c>
      <c r="C20" s="26" t="s">
        <v>11</v>
      </c>
      <c r="D20" s="30"/>
      <c r="E20" s="99">
        <v>-0.20113064420216964</v>
      </c>
      <c r="F20" s="99">
        <v>0.67269183317359005</v>
      </c>
      <c r="G20" s="43"/>
      <c r="H20" s="103">
        <v>-0.52</v>
      </c>
      <c r="I20" s="114"/>
      <c r="J20" s="99">
        <v>0.14891201393471998</v>
      </c>
      <c r="K20" s="99">
        <v>-0.41620613313749077</v>
      </c>
      <c r="L20" s="99">
        <v>-0.48666062718424341</v>
      </c>
      <c r="M20" s="99" t="s">
        <v>1009</v>
      </c>
      <c r="N20" s="99">
        <v>-0.17486597923270941</v>
      </c>
      <c r="O20" s="99" t="s">
        <v>1009</v>
      </c>
      <c r="P20" s="99" t="s">
        <v>1009</v>
      </c>
      <c r="Q20" s="99">
        <v>-0.19732920527089326</v>
      </c>
      <c r="R20" s="99">
        <v>8.7989408829465043E-2</v>
      </c>
      <c r="S20" s="43"/>
      <c r="T20" s="103">
        <v>0.46</v>
      </c>
      <c r="U20" s="22"/>
    </row>
    <row r="21" spans="2:21" x14ac:dyDescent="0.3">
      <c r="B21" s="1" t="s">
        <v>487</v>
      </c>
      <c r="C21" s="26" t="s">
        <v>12</v>
      </c>
      <c r="D21" s="30"/>
      <c r="E21" s="99">
        <v>0.206330549746226</v>
      </c>
      <c r="F21" s="99">
        <v>1.7713314423590281</v>
      </c>
      <c r="G21" s="43"/>
      <c r="H21" s="103">
        <v>-0.56000000000000005</v>
      </c>
      <c r="I21" s="114"/>
      <c r="J21" s="99">
        <v>2.9408115109810229E-3</v>
      </c>
      <c r="K21" s="99">
        <v>-0.48938348090264572</v>
      </c>
      <c r="L21" s="99">
        <v>-0.27212976246816889</v>
      </c>
      <c r="M21" s="99" t="s">
        <v>1009</v>
      </c>
      <c r="N21" s="99">
        <v>0.76695784666796696</v>
      </c>
      <c r="O21" s="99" t="s">
        <v>1009</v>
      </c>
      <c r="P21" s="99" t="s">
        <v>1009</v>
      </c>
      <c r="Q21" s="99">
        <v>1.847377407436714</v>
      </c>
      <c r="R21" s="99">
        <v>-0.25328695309827509</v>
      </c>
      <c r="S21" s="43"/>
      <c r="T21" s="103">
        <v>-0.69</v>
      </c>
      <c r="U21" s="22"/>
    </row>
    <row r="22" spans="2:21" x14ac:dyDescent="0.3">
      <c r="B22" s="1" t="s">
        <v>488</v>
      </c>
      <c r="C22" s="26" t="s">
        <v>13</v>
      </c>
      <c r="D22" s="30"/>
      <c r="E22" s="99">
        <v>-0.13934118029851206</v>
      </c>
      <c r="F22" s="99">
        <v>8.424139793824903E-2</v>
      </c>
      <c r="G22" s="43"/>
      <c r="H22" s="103">
        <v>-0.19</v>
      </c>
      <c r="I22" s="114"/>
      <c r="J22" s="99">
        <v>6.9840715144025012E-2</v>
      </c>
      <c r="K22" s="99">
        <v>-7.6309420026187347E-2</v>
      </c>
      <c r="L22" s="99">
        <v>-0.32778656548085139</v>
      </c>
      <c r="M22" s="99" t="s">
        <v>1009</v>
      </c>
      <c r="N22" s="99">
        <v>-0.36071733366490932</v>
      </c>
      <c r="O22" s="99" t="s">
        <v>1009</v>
      </c>
      <c r="P22" s="99" t="s">
        <v>1009</v>
      </c>
      <c r="Q22" s="99">
        <v>0.12573719118834492</v>
      </c>
      <c r="R22" s="99">
        <v>-3.8936975837188914E-2</v>
      </c>
      <c r="S22" s="43"/>
      <c r="T22" s="103">
        <v>-0.12</v>
      </c>
      <c r="U22" s="22"/>
    </row>
    <row r="23" spans="2:21" x14ac:dyDescent="0.3">
      <c r="B23" s="1" t="s">
        <v>489</v>
      </c>
      <c r="C23" s="26" t="s">
        <v>14</v>
      </c>
      <c r="D23" s="30"/>
      <c r="E23" s="99">
        <v>0.14292356344165391</v>
      </c>
      <c r="F23" s="99">
        <v>0.46617212612487902</v>
      </c>
      <c r="G23" s="43"/>
      <c r="H23" s="103">
        <v>-0.15</v>
      </c>
      <c r="I23" s="114"/>
      <c r="J23" s="99">
        <v>-8.4689060906541602E-2</v>
      </c>
      <c r="K23" s="99">
        <v>1.0276641143702081E-2</v>
      </c>
      <c r="L23" s="99">
        <v>-0.20026943930768737</v>
      </c>
      <c r="M23" s="99" t="s">
        <v>1009</v>
      </c>
      <c r="N23" s="99">
        <v>8.7875762904199295E-3</v>
      </c>
      <c r="O23" s="99" t="s">
        <v>1009</v>
      </c>
      <c r="P23" s="99" t="s">
        <v>1009</v>
      </c>
      <c r="Q23" s="99">
        <v>1.0659736930028929</v>
      </c>
      <c r="R23" s="99">
        <v>-6.0001139117663138E-2</v>
      </c>
      <c r="S23" s="43"/>
      <c r="T23" s="103">
        <v>-0.53</v>
      </c>
      <c r="U23" s="22"/>
    </row>
    <row r="24" spans="2:21" x14ac:dyDescent="0.3">
      <c r="B24" s="1" t="s">
        <v>490</v>
      </c>
      <c r="C24" s="26" t="s">
        <v>15</v>
      </c>
      <c r="D24" s="30"/>
      <c r="E24" s="99">
        <v>-6.0925625091046709E-2</v>
      </c>
      <c r="F24" s="99">
        <v>-1.2646736538962644E-3</v>
      </c>
      <c r="G24" s="43"/>
      <c r="H24" s="103">
        <v>0.04</v>
      </c>
      <c r="I24" s="114"/>
      <c r="J24" s="99">
        <v>9.1705855816530679E-3</v>
      </c>
      <c r="K24" s="99">
        <v>0.10836029714183093</v>
      </c>
      <c r="L24" s="99">
        <v>-0.1142565057356455</v>
      </c>
      <c r="M24" s="99" t="s">
        <v>1009</v>
      </c>
      <c r="N24" s="99">
        <v>-5.9627362709129939E-2</v>
      </c>
      <c r="O24" s="99" t="s">
        <v>1009</v>
      </c>
      <c r="P24" s="99" t="s">
        <v>1009</v>
      </c>
      <c r="Q24" s="99">
        <v>-7.2980855297899994E-2</v>
      </c>
      <c r="R24" s="99">
        <v>-4.0966657837359088E-3</v>
      </c>
      <c r="S24" s="43"/>
      <c r="T24" s="103">
        <v>0.08</v>
      </c>
      <c r="U24" s="22"/>
    </row>
    <row r="25" spans="2:21" x14ac:dyDescent="0.3">
      <c r="B25" s="1" t="s">
        <v>491</v>
      </c>
      <c r="C25" s="26" t="s">
        <v>459</v>
      </c>
      <c r="D25" s="30"/>
      <c r="E25" s="99">
        <v>6.0212582927533953E-2</v>
      </c>
      <c r="F25" s="99">
        <v>-0.20300399988999629</v>
      </c>
      <c r="G25" s="43"/>
      <c r="H25" s="103">
        <v>0.33</v>
      </c>
      <c r="I25" s="114"/>
      <c r="J25" s="99">
        <v>5.8429577315550985E-2</v>
      </c>
      <c r="K25" s="99">
        <v>-0.33772671323189429</v>
      </c>
      <c r="L25" s="99">
        <v>-0.31061568086984326</v>
      </c>
      <c r="M25" s="99" t="s">
        <v>1009</v>
      </c>
      <c r="N25" s="99">
        <v>1.3209891620502567E-4</v>
      </c>
      <c r="O25" s="99" t="s">
        <v>1009</v>
      </c>
      <c r="P25" s="99" t="s">
        <v>1009</v>
      </c>
      <c r="Q25" s="99">
        <v>3.9753597775235017E-2</v>
      </c>
      <c r="R25" s="99">
        <v>-6.0446184805941217E-3</v>
      </c>
      <c r="S25" s="43"/>
      <c r="T25" s="103">
        <v>-0.05</v>
      </c>
      <c r="U25" s="22"/>
    </row>
    <row r="26" spans="2:21" x14ac:dyDescent="0.3">
      <c r="B26" s="1" t="s">
        <v>492</v>
      </c>
      <c r="C26" s="26" t="s">
        <v>17</v>
      </c>
      <c r="D26" s="30"/>
      <c r="E26" s="99">
        <v>-0.14148365677177333</v>
      </c>
      <c r="F26" s="99">
        <v>0.17084789952297297</v>
      </c>
      <c r="G26" s="43"/>
      <c r="H26" s="103">
        <v>-0.23</v>
      </c>
      <c r="I26" s="114"/>
      <c r="J26" s="99">
        <v>-2.901584565244808E-3</v>
      </c>
      <c r="K26" s="99">
        <v>-4.2101198921217997E-2</v>
      </c>
      <c r="L26" s="99">
        <v>8.1322986660050001E-2</v>
      </c>
      <c r="M26" s="99" t="s">
        <v>1009</v>
      </c>
      <c r="N26" s="99">
        <v>-1.9021423740395726E-2</v>
      </c>
      <c r="O26" s="99" t="s">
        <v>1009</v>
      </c>
      <c r="P26" s="99" t="s">
        <v>1009</v>
      </c>
      <c r="Q26" s="99">
        <v>0.29284307411227206</v>
      </c>
      <c r="R26" s="99">
        <v>-6.6919040002542896E-2</v>
      </c>
      <c r="S26" s="43"/>
      <c r="T26" s="103">
        <v>-0.08</v>
      </c>
      <c r="U26" s="22"/>
    </row>
    <row r="27" spans="2:21" x14ac:dyDescent="0.3">
      <c r="B27" s="1" t="s">
        <v>493</v>
      </c>
      <c r="C27" s="26" t="s">
        <v>18</v>
      </c>
      <c r="D27" s="30"/>
      <c r="E27" s="99">
        <v>0.27330751506638196</v>
      </c>
      <c r="F27" s="99">
        <v>1.6273067631658922E-2</v>
      </c>
      <c r="G27" s="43"/>
      <c r="H27" s="103">
        <v>0.25</v>
      </c>
      <c r="I27" s="114"/>
      <c r="J27" s="99">
        <v>0.29434489353179605</v>
      </c>
      <c r="K27" s="99">
        <v>-0.39388900013561978</v>
      </c>
      <c r="L27" s="99">
        <v>0.41609902705403301</v>
      </c>
      <c r="M27" s="99" t="s">
        <v>1009</v>
      </c>
      <c r="N27" s="99">
        <v>0.62264463903748091</v>
      </c>
      <c r="O27" s="99" t="s">
        <v>1009</v>
      </c>
      <c r="P27" s="99" t="s">
        <v>1009</v>
      </c>
      <c r="Q27" s="99">
        <v>0.10996797501602407</v>
      </c>
      <c r="R27" s="99">
        <v>0.20657961514517309</v>
      </c>
      <c r="S27" s="43"/>
      <c r="T27" s="103">
        <v>0.12</v>
      </c>
      <c r="U27" s="22"/>
    </row>
    <row r="28" spans="2:21" x14ac:dyDescent="0.3">
      <c r="B28" s="1" t="s">
        <v>494</v>
      </c>
      <c r="C28" s="26" t="s">
        <v>19</v>
      </c>
      <c r="D28" s="30"/>
      <c r="E28" s="99">
        <v>-0.47305243518149753</v>
      </c>
      <c r="F28" s="99">
        <v>0.62245636579703989</v>
      </c>
      <c r="G28" s="43"/>
      <c r="H28" s="103">
        <v>-0.65</v>
      </c>
      <c r="I28" s="114"/>
      <c r="J28" s="99">
        <v>-0.44378076798334987</v>
      </c>
      <c r="K28" s="99">
        <v>0.68193476932572894</v>
      </c>
      <c r="L28" s="99">
        <v>0.45007597065655092</v>
      </c>
      <c r="M28" s="99" t="s">
        <v>1009</v>
      </c>
      <c r="N28" s="99">
        <v>0.546126961264219</v>
      </c>
      <c r="O28" s="99" t="s">
        <v>1009</v>
      </c>
      <c r="P28" s="99" t="s">
        <v>1009</v>
      </c>
      <c r="Q28" s="99">
        <v>0.56333140134085502</v>
      </c>
      <c r="R28" s="99">
        <v>-0.22872399450843295</v>
      </c>
      <c r="S28" s="43"/>
      <c r="T28" s="103">
        <v>-0.49</v>
      </c>
      <c r="U28" s="22"/>
    </row>
    <row r="29" spans="2:21" x14ac:dyDescent="0.3">
      <c r="B29" s="1" t="s">
        <v>495</v>
      </c>
      <c r="C29" s="26" t="s">
        <v>20</v>
      </c>
      <c r="D29" s="30"/>
      <c r="E29" s="99">
        <v>-0.17522620087909158</v>
      </c>
      <c r="F29" s="99">
        <v>9.3857819343887039E-2</v>
      </c>
      <c r="G29" s="43"/>
      <c r="H29" s="103">
        <v>-0.2</v>
      </c>
      <c r="I29" s="114"/>
      <c r="J29" s="99">
        <v>-0.15390060129910232</v>
      </c>
      <c r="K29" s="99">
        <v>-0.12412225625217088</v>
      </c>
      <c r="L29" s="99">
        <v>-4.0677822846569955E-2</v>
      </c>
      <c r="M29" s="99" t="s">
        <v>1009</v>
      </c>
      <c r="N29" s="99">
        <v>5.8149887288789781E-3</v>
      </c>
      <c r="O29" s="99" t="s">
        <v>1009</v>
      </c>
      <c r="P29" s="99" t="s">
        <v>1009</v>
      </c>
      <c r="Q29" s="99">
        <v>-0.13058438469267075</v>
      </c>
      <c r="R29" s="99">
        <v>-0.18124477887105528</v>
      </c>
      <c r="S29" s="43"/>
      <c r="T29" s="103">
        <v>-0.06</v>
      </c>
      <c r="U29" s="22"/>
    </row>
    <row r="30" spans="2:21" x14ac:dyDescent="0.3">
      <c r="B30" s="1" t="s">
        <v>496</v>
      </c>
      <c r="C30" s="26" t="s">
        <v>21</v>
      </c>
      <c r="D30" s="30"/>
      <c r="E30" s="99">
        <v>0.3037876284999721</v>
      </c>
      <c r="F30" s="99">
        <v>0.29120170030932702</v>
      </c>
      <c r="G30" s="43"/>
      <c r="H30" s="103">
        <v>0.02</v>
      </c>
      <c r="I30" s="114"/>
      <c r="J30" s="99">
        <v>0.11706533770856398</v>
      </c>
      <c r="K30" s="99">
        <v>-0.25710658920066698</v>
      </c>
      <c r="L30" s="99">
        <v>-0.16645222168586671</v>
      </c>
      <c r="M30" s="99" t="s">
        <v>1009</v>
      </c>
      <c r="N30" s="99">
        <v>-0.14088053391502475</v>
      </c>
      <c r="O30" s="99" t="s">
        <v>1009</v>
      </c>
      <c r="P30" s="99" t="s">
        <v>1009</v>
      </c>
      <c r="Q30" s="99">
        <v>0.19826139270260201</v>
      </c>
      <c r="R30" s="99">
        <v>-3.3650712988745335E-3</v>
      </c>
      <c r="S30" s="43"/>
      <c r="T30" s="103">
        <v>0.02</v>
      </c>
      <c r="U30" s="22"/>
    </row>
    <row r="31" spans="2:21" x14ac:dyDescent="0.3">
      <c r="B31" s="1" t="s">
        <v>497</v>
      </c>
      <c r="C31" s="26" t="s">
        <v>22</v>
      </c>
      <c r="D31" s="30"/>
      <c r="E31" s="99">
        <v>0.26699859922439795</v>
      </c>
      <c r="F31" s="99">
        <v>3.9107680291246005E-2</v>
      </c>
      <c r="G31" s="43"/>
      <c r="H31" s="103">
        <v>0.41</v>
      </c>
      <c r="I31" s="114"/>
      <c r="J31" s="99">
        <v>-0.48848810495514083</v>
      </c>
      <c r="K31" s="99">
        <v>-0.56917559573019383</v>
      </c>
      <c r="L31" s="99">
        <v>-0.42111783968308736</v>
      </c>
      <c r="M31" s="99" t="s">
        <v>1009</v>
      </c>
      <c r="N31" s="99">
        <v>-0.51508443651776248</v>
      </c>
      <c r="O31" s="99" t="s">
        <v>1009</v>
      </c>
      <c r="P31" s="99" t="s">
        <v>1009</v>
      </c>
      <c r="Q31" s="99">
        <v>1.5773499389619441</v>
      </c>
      <c r="R31" s="99">
        <v>-0.60148201383162592</v>
      </c>
      <c r="S31" s="43"/>
      <c r="T31" s="103">
        <v>-0.83</v>
      </c>
      <c r="U31" s="22"/>
    </row>
    <row r="32" spans="2:21" x14ac:dyDescent="0.3">
      <c r="B32" s="1" t="s">
        <v>498</v>
      </c>
      <c r="C32" s="26" t="s">
        <v>23</v>
      </c>
      <c r="D32" s="30"/>
      <c r="E32" s="99">
        <v>-0.22776429489243699</v>
      </c>
      <c r="F32" s="99">
        <v>0.20590736154073208</v>
      </c>
      <c r="G32" s="43"/>
      <c r="H32" s="103">
        <v>-0.26</v>
      </c>
      <c r="I32" s="114"/>
      <c r="J32" s="99">
        <v>0.13742534990518895</v>
      </c>
      <c r="K32" s="99">
        <v>-0.2561632428468531</v>
      </c>
      <c r="L32" s="99">
        <v>-0.33051545262045778</v>
      </c>
      <c r="M32" s="99" t="s">
        <v>1009</v>
      </c>
      <c r="N32" s="99">
        <v>7.5265141843843919E-2</v>
      </c>
      <c r="O32" s="99" t="s">
        <v>1009</v>
      </c>
      <c r="P32" s="99" t="s">
        <v>1009</v>
      </c>
      <c r="Q32" s="99">
        <v>3.499648697516955E-3</v>
      </c>
      <c r="R32" s="99">
        <v>5.0550952460669984E-2</v>
      </c>
      <c r="S32" s="43"/>
      <c r="T32" s="103">
        <v>0.15</v>
      </c>
      <c r="U32" s="22"/>
    </row>
    <row r="33" spans="2:21" x14ac:dyDescent="0.3">
      <c r="B33" s="1" t="s">
        <v>499</v>
      </c>
      <c r="C33" s="26" t="s">
        <v>24</v>
      </c>
      <c r="D33" s="30"/>
      <c r="E33" s="99">
        <v>-0.16540664665534888</v>
      </c>
      <c r="F33" s="99">
        <v>0.29461365656697502</v>
      </c>
      <c r="G33" s="43"/>
      <c r="H33" s="103">
        <v>-0.39</v>
      </c>
      <c r="I33" s="114"/>
      <c r="J33" s="99">
        <v>-0.23284261262046058</v>
      </c>
      <c r="K33" s="99">
        <v>-0.35795023088843381</v>
      </c>
      <c r="L33" s="99">
        <v>-0.31814364812735318</v>
      </c>
      <c r="M33" s="99" t="s">
        <v>1009</v>
      </c>
      <c r="N33" s="99">
        <v>0.19016221476017403</v>
      </c>
      <c r="O33" s="99" t="s">
        <v>1009</v>
      </c>
      <c r="P33" s="99" t="s">
        <v>1009</v>
      </c>
      <c r="Q33" s="99">
        <v>0.39400504903508393</v>
      </c>
      <c r="R33" s="99">
        <v>-0.31188307119277159</v>
      </c>
      <c r="S33" s="43"/>
      <c r="T33" s="103">
        <v>-0.4</v>
      </c>
      <c r="U33" s="22"/>
    </row>
    <row r="34" spans="2:21" x14ac:dyDescent="0.3">
      <c r="B34" s="1" t="s">
        <v>500</v>
      </c>
      <c r="C34" s="26" t="s">
        <v>25</v>
      </c>
      <c r="D34" s="30"/>
      <c r="E34" s="99">
        <v>0.1875235366880279</v>
      </c>
      <c r="F34" s="99">
        <v>0.19625675146511901</v>
      </c>
      <c r="G34" s="43"/>
      <c r="H34" s="103">
        <v>-0.01</v>
      </c>
      <c r="I34" s="114"/>
      <c r="J34" s="99">
        <v>0.52592009260559691</v>
      </c>
      <c r="K34" s="99">
        <v>-7.389343564825146E-2</v>
      </c>
      <c r="L34" s="99">
        <v>-0.16723655894097744</v>
      </c>
      <c r="M34" s="99" t="s">
        <v>1009</v>
      </c>
      <c r="N34" s="99">
        <v>8.2871008295013038E-2</v>
      </c>
      <c r="O34" s="99" t="s">
        <v>1009</v>
      </c>
      <c r="P34" s="99" t="s">
        <v>1009</v>
      </c>
      <c r="Q34" s="99">
        <v>0.18605194766317101</v>
      </c>
      <c r="R34" s="99">
        <v>0.6252018718547081</v>
      </c>
      <c r="S34" s="43"/>
      <c r="T34" s="103">
        <v>0.48</v>
      </c>
      <c r="U34" s="22"/>
    </row>
    <row r="35" spans="2:21" x14ac:dyDescent="0.3">
      <c r="B35" s="1" t="s">
        <v>501</v>
      </c>
      <c r="C35" s="26" t="s">
        <v>26</v>
      </c>
      <c r="D35" s="30"/>
      <c r="E35" s="99">
        <v>-0.26038095301878694</v>
      </c>
      <c r="F35" s="99">
        <v>0.12279636027604002</v>
      </c>
      <c r="G35" s="43"/>
      <c r="H35" s="103">
        <v>-0.26</v>
      </c>
      <c r="I35" s="114"/>
      <c r="J35" s="99">
        <v>-0.25325223915735184</v>
      </c>
      <c r="K35" s="99">
        <v>-0.17497662070902187</v>
      </c>
      <c r="L35" s="99">
        <v>-0.10753243163143011</v>
      </c>
      <c r="M35" s="99" t="s">
        <v>1009</v>
      </c>
      <c r="N35" s="99">
        <v>-0.21894352630353919</v>
      </c>
      <c r="O35" s="99" t="s">
        <v>1009</v>
      </c>
      <c r="P35" s="99" t="s">
        <v>1009</v>
      </c>
      <c r="Q35" s="99">
        <v>-3.8253668642325267E-2</v>
      </c>
      <c r="R35" s="99">
        <v>-4.8243706087294336E-2</v>
      </c>
      <c r="S35" s="43"/>
      <c r="T35" s="103">
        <v>-0.18</v>
      </c>
      <c r="U35" s="22"/>
    </row>
    <row r="36" spans="2:21" x14ac:dyDescent="0.3">
      <c r="B36" s="1" t="s">
        <v>503</v>
      </c>
      <c r="C36" s="26" t="s">
        <v>28</v>
      </c>
      <c r="D36" s="30"/>
      <c r="E36" s="99">
        <v>0.4897761356864081</v>
      </c>
      <c r="F36" s="99">
        <v>-5.6449926767858649E-2</v>
      </c>
      <c r="G36" s="43"/>
      <c r="H36" s="103">
        <v>0.64</v>
      </c>
      <c r="I36" s="114"/>
      <c r="J36" s="99">
        <v>9.872904559808493E-2</v>
      </c>
      <c r="K36" s="99">
        <v>0.33426355289933096</v>
      </c>
      <c r="L36" s="99" t="s">
        <v>1009</v>
      </c>
      <c r="M36" s="99" t="s">
        <v>1009</v>
      </c>
      <c r="N36" s="99">
        <v>0.25237390213401301</v>
      </c>
      <c r="O36" s="99" t="s">
        <v>1009</v>
      </c>
      <c r="P36" s="99" t="s">
        <v>1009</v>
      </c>
      <c r="Q36" s="99">
        <v>0.57667228676431193</v>
      </c>
      <c r="R36" s="99">
        <v>-0.26008579032110501</v>
      </c>
      <c r="S36" s="43"/>
      <c r="T36" s="103">
        <v>-0.38</v>
      </c>
      <c r="U36" s="22"/>
    </row>
    <row r="37" spans="2:21" x14ac:dyDescent="0.3">
      <c r="B37" s="1" t="s">
        <v>504</v>
      </c>
      <c r="C37" s="26" t="s">
        <v>29</v>
      </c>
      <c r="D37" s="30"/>
      <c r="E37" s="99">
        <v>0.14384802188542301</v>
      </c>
      <c r="F37" s="99">
        <v>-2.7773508323240437E-2</v>
      </c>
      <c r="G37" s="43"/>
      <c r="H37" s="103">
        <v>0.18</v>
      </c>
      <c r="I37" s="114"/>
      <c r="J37" s="99">
        <v>0.14384802188542301</v>
      </c>
      <c r="K37" s="99">
        <v>-0.13623281703032419</v>
      </c>
      <c r="L37" s="99">
        <v>-0.35762642261102806</v>
      </c>
      <c r="M37" s="99" t="s">
        <v>1009</v>
      </c>
      <c r="N37" s="99">
        <v>-0.23678546209280404</v>
      </c>
      <c r="O37" s="99" t="s">
        <v>1009</v>
      </c>
      <c r="P37" s="99" t="s">
        <v>1009</v>
      </c>
      <c r="Q37" s="99">
        <v>3.1522776234299323</v>
      </c>
      <c r="R37" s="99">
        <v>0.24261859799823693</v>
      </c>
      <c r="S37" s="43"/>
      <c r="T37" s="103">
        <v>-0.7</v>
      </c>
      <c r="U37" s="22"/>
    </row>
    <row r="38" spans="2:21" x14ac:dyDescent="0.3">
      <c r="B38" s="1" t="s">
        <v>505</v>
      </c>
      <c r="C38" s="26" t="s">
        <v>30</v>
      </c>
      <c r="D38" s="30"/>
      <c r="E38" s="99">
        <v>0.21733019653887298</v>
      </c>
      <c r="F38" s="99">
        <v>-8.735814944006437E-2</v>
      </c>
      <c r="G38" s="43"/>
      <c r="H38" s="103">
        <v>0.22</v>
      </c>
      <c r="I38" s="114"/>
      <c r="J38" s="99">
        <v>-0.2915930278495642</v>
      </c>
      <c r="K38" s="99">
        <v>0.49735728360474596</v>
      </c>
      <c r="L38" s="99" t="s">
        <v>1009</v>
      </c>
      <c r="M38" s="99" t="s">
        <v>1009</v>
      </c>
      <c r="N38" s="99" t="s">
        <v>1009</v>
      </c>
      <c r="O38" s="99" t="s">
        <v>1009</v>
      </c>
      <c r="P38" s="99" t="s">
        <v>1009</v>
      </c>
      <c r="Q38" s="99">
        <v>0.39689808274956007</v>
      </c>
      <c r="R38" s="99">
        <v>0.61598028798092797</v>
      </c>
      <c r="S38" s="43"/>
      <c r="T38" s="103">
        <v>-0.09</v>
      </c>
      <c r="U38" s="22"/>
    </row>
    <row r="39" spans="2:21" x14ac:dyDescent="0.3">
      <c r="B39" s="1" t="s">
        <v>506</v>
      </c>
      <c r="C39" s="26" t="s">
        <v>31</v>
      </c>
      <c r="D39" s="30"/>
      <c r="E39" s="99">
        <v>0.12192450804504906</v>
      </c>
      <c r="F39" s="99">
        <v>0.30214925770708589</v>
      </c>
      <c r="G39" s="43"/>
      <c r="H39" s="103">
        <v>-0.14000000000000001</v>
      </c>
      <c r="I39" s="114"/>
      <c r="J39" s="99">
        <v>4.6163014694575955E-2</v>
      </c>
      <c r="K39" s="99">
        <v>0.11109865000985097</v>
      </c>
      <c r="L39" s="99">
        <v>-7.2484193107042461E-2</v>
      </c>
      <c r="M39" s="99" t="s">
        <v>1009</v>
      </c>
      <c r="N39" s="99">
        <v>-7.6643370887044648E-2</v>
      </c>
      <c r="O39" s="99" t="s">
        <v>1009</v>
      </c>
      <c r="P39" s="99" t="s">
        <v>1009</v>
      </c>
      <c r="Q39" s="99">
        <v>0.48303094339472596</v>
      </c>
      <c r="R39" s="99">
        <v>0.22363279813453207</v>
      </c>
      <c r="S39" s="43"/>
      <c r="T39" s="103">
        <v>-0.15</v>
      </c>
      <c r="U39" s="22"/>
    </row>
    <row r="40" spans="2:21" x14ac:dyDescent="0.3">
      <c r="B40" s="1" t="s">
        <v>507</v>
      </c>
      <c r="C40" s="26" t="s">
        <v>32</v>
      </c>
      <c r="D40" s="30"/>
      <c r="E40" s="99">
        <v>-0.34149860515849872</v>
      </c>
      <c r="F40" s="99">
        <v>0.64469641759287599</v>
      </c>
      <c r="G40" s="43"/>
      <c r="H40" s="103">
        <v>-0.6</v>
      </c>
      <c r="I40" s="114"/>
      <c r="J40" s="99">
        <v>-8.0599569792825121E-2</v>
      </c>
      <c r="K40" s="99">
        <v>-0.56754275109301788</v>
      </c>
      <c r="L40" s="99">
        <v>1.755863403786027</v>
      </c>
      <c r="M40" s="99" t="s">
        <v>1009</v>
      </c>
      <c r="N40" s="99">
        <v>-5.43676343724252E-2</v>
      </c>
      <c r="O40" s="99" t="s">
        <v>1009</v>
      </c>
      <c r="P40" s="99" t="s">
        <v>1009</v>
      </c>
      <c r="Q40" s="99">
        <v>-0.14518250116106335</v>
      </c>
      <c r="R40" s="99">
        <v>0.224508402181403</v>
      </c>
      <c r="S40" s="43"/>
      <c r="T40" s="103">
        <v>0.33</v>
      </c>
      <c r="U40" s="22"/>
    </row>
    <row r="41" spans="2:21" x14ac:dyDescent="0.3">
      <c r="B41" s="1" t="s">
        <v>508</v>
      </c>
      <c r="C41" s="26" t="s">
        <v>33</v>
      </c>
      <c r="D41" s="30"/>
      <c r="E41" s="99">
        <v>-0.19007044073235013</v>
      </c>
      <c r="F41" s="99">
        <v>0.46025134601637996</v>
      </c>
      <c r="G41" s="43"/>
      <c r="H41" s="103">
        <v>-0.42</v>
      </c>
      <c r="I41" s="114"/>
      <c r="J41" s="99">
        <v>-0.20153693581878351</v>
      </c>
      <c r="K41" s="99">
        <v>-4.2031467486827845E-2</v>
      </c>
      <c r="L41" s="99">
        <v>-2.1830910842102202E-3</v>
      </c>
      <c r="M41" s="99" t="s">
        <v>1009</v>
      </c>
      <c r="N41" s="99">
        <v>5.0390074106589022E-2</v>
      </c>
      <c r="O41" s="99" t="s">
        <v>1009</v>
      </c>
      <c r="P41" s="99" t="s">
        <v>1009</v>
      </c>
      <c r="Q41" s="99">
        <v>0.551954192238157</v>
      </c>
      <c r="R41" s="99">
        <v>-0.12695717175526078</v>
      </c>
      <c r="S41" s="43"/>
      <c r="T41" s="103">
        <v>-0.42</v>
      </c>
      <c r="U41" s="22"/>
    </row>
    <row r="42" spans="2:21" x14ac:dyDescent="0.3">
      <c r="B42" s="1" t="s">
        <v>509</v>
      </c>
      <c r="C42" s="26" t="s">
        <v>34</v>
      </c>
      <c r="D42" s="30"/>
      <c r="E42" s="99">
        <v>-0.45356882016969369</v>
      </c>
      <c r="F42" s="99">
        <v>2.2035078202335692</v>
      </c>
      <c r="G42" s="43"/>
      <c r="H42" s="103">
        <v>-0.68</v>
      </c>
      <c r="I42" s="114"/>
      <c r="J42" s="99">
        <v>0.35491763265407594</v>
      </c>
      <c r="K42" s="99">
        <v>-0.47019780584023652</v>
      </c>
      <c r="L42" s="99">
        <v>-0.12174557593089497</v>
      </c>
      <c r="M42" s="99" t="s">
        <v>1009</v>
      </c>
      <c r="N42" s="99">
        <v>-0.1156008366545791</v>
      </c>
      <c r="O42" s="99" t="s">
        <v>1009</v>
      </c>
      <c r="P42" s="99" t="s">
        <v>1009</v>
      </c>
      <c r="Q42" s="99">
        <v>0.78854024262417499</v>
      </c>
      <c r="R42" s="99">
        <v>-0.61374125639775778</v>
      </c>
      <c r="S42" s="43"/>
      <c r="T42" s="103">
        <v>-0.74</v>
      </c>
      <c r="U42" s="22"/>
    </row>
    <row r="43" spans="2:21" x14ac:dyDescent="0.3">
      <c r="B43" s="1" t="s">
        <v>573</v>
      </c>
      <c r="C43" s="26" t="s">
        <v>35</v>
      </c>
      <c r="D43" s="30"/>
      <c r="E43" s="99">
        <v>0.14060740720231601</v>
      </c>
      <c r="F43" s="99">
        <v>-5.6743883375060866E-2</v>
      </c>
      <c r="G43" s="43"/>
      <c r="H43" s="103">
        <v>0.26</v>
      </c>
      <c r="I43" s="114"/>
      <c r="J43" s="99">
        <v>-8.6028410392136268E-2</v>
      </c>
      <c r="K43" s="99">
        <v>7.3169810869871954E-2</v>
      </c>
      <c r="L43" s="99">
        <v>2.4727887863609022E-2</v>
      </c>
      <c r="M43" s="99" t="s">
        <v>1009</v>
      </c>
      <c r="N43" s="99">
        <v>-0.52645448847315235</v>
      </c>
      <c r="O43" s="99" t="s">
        <v>1009</v>
      </c>
      <c r="P43" s="99" t="s">
        <v>1009</v>
      </c>
      <c r="Q43" s="99">
        <v>3.6948377908456953E-2</v>
      </c>
      <c r="R43" s="99">
        <v>0.3246460485968401</v>
      </c>
      <c r="S43" s="43"/>
      <c r="T43" s="103">
        <v>0.36</v>
      </c>
      <c r="U43" s="22"/>
    </row>
    <row r="44" spans="2:21" x14ac:dyDescent="0.3">
      <c r="B44" s="1" t="s">
        <v>510</v>
      </c>
      <c r="C44" s="26" t="s">
        <v>36</v>
      </c>
      <c r="D44" s="30"/>
      <c r="E44" s="99">
        <v>-0.24106431961541452</v>
      </c>
      <c r="F44" s="99">
        <v>0.24538055255122204</v>
      </c>
      <c r="G44" s="43"/>
      <c r="H44" s="103">
        <v>-0.34</v>
      </c>
      <c r="I44" s="114"/>
      <c r="J44" s="99">
        <v>-0.34731057062047377</v>
      </c>
      <c r="K44" s="99">
        <v>-0.20685110090755432</v>
      </c>
      <c r="L44" s="99">
        <v>0.57712552120134397</v>
      </c>
      <c r="M44" s="99" t="s">
        <v>1009</v>
      </c>
      <c r="N44" s="99">
        <v>-2.9907049859140278E-2</v>
      </c>
      <c r="O44" s="99" t="s">
        <v>1009</v>
      </c>
      <c r="P44" s="99" t="s">
        <v>1009</v>
      </c>
      <c r="Q44" s="99">
        <v>0.73232237438283709</v>
      </c>
      <c r="R44" s="99">
        <v>-0.31273373124702464</v>
      </c>
      <c r="S44" s="43"/>
      <c r="T44" s="103">
        <v>-0.43</v>
      </c>
      <c r="U44" s="22"/>
    </row>
    <row r="45" spans="2:21" x14ac:dyDescent="0.3">
      <c r="B45" s="1" t="s">
        <v>511</v>
      </c>
      <c r="C45" s="26" t="s">
        <v>37</v>
      </c>
      <c r="D45" s="30"/>
      <c r="E45" s="99">
        <v>6.8150417516881001E-2</v>
      </c>
      <c r="F45" s="99">
        <v>0.94970078431833893</v>
      </c>
      <c r="G45" s="43"/>
      <c r="H45" s="103">
        <v>-0.47</v>
      </c>
      <c r="I45" s="114"/>
      <c r="J45" s="99">
        <v>0.28244739006774999</v>
      </c>
      <c r="K45" s="99">
        <v>-0.30399480356463315</v>
      </c>
      <c r="L45" s="99">
        <v>8.694653016228604E-2</v>
      </c>
      <c r="M45" s="99" t="s">
        <v>1009</v>
      </c>
      <c r="N45" s="99">
        <v>-0.24588466535416786</v>
      </c>
      <c r="O45" s="99" t="s">
        <v>1009</v>
      </c>
      <c r="P45" s="99" t="s">
        <v>1009</v>
      </c>
      <c r="Q45" s="99">
        <v>1.0772179002789279</v>
      </c>
      <c r="R45" s="99">
        <v>1.7442261660910896E-2</v>
      </c>
      <c r="S45" s="43"/>
      <c r="T45" s="103">
        <v>-0.47</v>
      </c>
      <c r="U45" s="22"/>
    </row>
    <row r="46" spans="2:21" x14ac:dyDescent="0.3">
      <c r="B46" s="1" t="s">
        <v>512</v>
      </c>
      <c r="C46" s="26" t="s">
        <v>38</v>
      </c>
      <c r="D46" s="30"/>
      <c r="E46" s="99">
        <v>-0.10540227329432073</v>
      </c>
      <c r="F46" s="99">
        <v>-0.13818028909322844</v>
      </c>
      <c r="G46" s="43"/>
      <c r="H46" s="103">
        <v>0.15</v>
      </c>
      <c r="I46" s="114"/>
      <c r="J46" s="99">
        <v>-0.18606953670414073</v>
      </c>
      <c r="K46" s="99">
        <v>-7.933203891335483E-2</v>
      </c>
      <c r="L46" s="99">
        <v>-0.32104132926308093</v>
      </c>
      <c r="M46" s="99" t="s">
        <v>1009</v>
      </c>
      <c r="N46" s="99">
        <v>-0.21620770379152443</v>
      </c>
      <c r="O46" s="99" t="s">
        <v>1009</v>
      </c>
      <c r="P46" s="99" t="s">
        <v>1009</v>
      </c>
      <c r="Q46" s="99">
        <v>0.25949546725055406</v>
      </c>
      <c r="R46" s="99">
        <v>-0.12921500231826144</v>
      </c>
      <c r="S46" s="43"/>
      <c r="T46" s="103">
        <v>-0.28999999999999998</v>
      </c>
      <c r="U46" s="22"/>
    </row>
    <row r="47" spans="2:21" x14ac:dyDescent="0.3">
      <c r="B47" s="1" t="s">
        <v>513</v>
      </c>
      <c r="C47" s="26" t="s">
        <v>39</v>
      </c>
      <c r="D47" s="30"/>
      <c r="E47" s="99">
        <v>-0.3334598161198431</v>
      </c>
      <c r="F47" s="99">
        <v>0.19223406669666709</v>
      </c>
      <c r="G47" s="43"/>
      <c r="H47" s="103">
        <v>-0.44</v>
      </c>
      <c r="I47" s="114"/>
      <c r="J47" s="99" t="s">
        <v>1009</v>
      </c>
      <c r="K47" s="99">
        <v>-0.16977870414560337</v>
      </c>
      <c r="L47" s="99" t="s">
        <v>1009</v>
      </c>
      <c r="M47" s="99" t="s">
        <v>1009</v>
      </c>
      <c r="N47" s="99" t="s">
        <v>1009</v>
      </c>
      <c r="O47" s="99" t="s">
        <v>1009</v>
      </c>
      <c r="P47" s="99" t="s">
        <v>1009</v>
      </c>
      <c r="Q47" s="99">
        <v>0.96942534893376497</v>
      </c>
      <c r="R47" s="99">
        <v>-7.3615250086359829E-2</v>
      </c>
      <c r="S47" s="43"/>
      <c r="T47" s="103">
        <v>-0.6</v>
      </c>
      <c r="U47" s="22"/>
    </row>
    <row r="48" spans="2:21" x14ac:dyDescent="0.3">
      <c r="B48" s="1" t="s">
        <v>514</v>
      </c>
      <c r="C48" s="26" t="s">
        <v>40</v>
      </c>
      <c r="D48" s="30"/>
      <c r="E48" s="99">
        <v>6.3715538057868892E-2</v>
      </c>
      <c r="F48" s="99">
        <v>5.9057576401364997E-2</v>
      </c>
      <c r="G48" s="43"/>
      <c r="H48" s="103">
        <v>-0.05</v>
      </c>
      <c r="I48" s="114"/>
      <c r="J48" s="99" t="s">
        <v>1009</v>
      </c>
      <c r="K48" s="99">
        <v>-0.37571685618286688</v>
      </c>
      <c r="L48" s="99">
        <v>-0.30831300491678326</v>
      </c>
      <c r="M48" s="99" t="s">
        <v>1009</v>
      </c>
      <c r="N48" s="99">
        <v>-5.6484723351495347E-2</v>
      </c>
      <c r="O48" s="99">
        <v>9.2883923957755909E-2</v>
      </c>
      <c r="P48" s="99" t="s">
        <v>1009</v>
      </c>
      <c r="Q48" s="99">
        <v>4.3696872796171071E-2</v>
      </c>
      <c r="R48" s="99">
        <v>-0.28843748142936143</v>
      </c>
      <c r="S48" s="43"/>
      <c r="T48" s="103">
        <v>-0.25</v>
      </c>
      <c r="U48" s="22"/>
    </row>
    <row r="49" spans="2:21" x14ac:dyDescent="0.3">
      <c r="B49" s="1" t="s">
        <v>515</v>
      </c>
      <c r="C49" s="26" t="s">
        <v>41</v>
      </c>
      <c r="D49" s="30"/>
      <c r="E49" s="99">
        <v>-0.19014282816314998</v>
      </c>
      <c r="F49" s="99">
        <v>0.21550793360563492</v>
      </c>
      <c r="G49" s="43"/>
      <c r="H49" s="103">
        <v>-0.33</v>
      </c>
      <c r="I49" s="114"/>
      <c r="J49" s="99">
        <v>7.1059481694883964E-2</v>
      </c>
      <c r="K49" s="99">
        <v>-0.13457313326569209</v>
      </c>
      <c r="L49" s="99">
        <v>-2.1791323065984081E-2</v>
      </c>
      <c r="M49" s="99" t="s">
        <v>1009</v>
      </c>
      <c r="N49" s="99">
        <v>-3.347336026813108E-2</v>
      </c>
      <c r="O49" s="99" t="s">
        <v>1009</v>
      </c>
      <c r="P49" s="99" t="s">
        <v>1009</v>
      </c>
      <c r="Q49" s="99">
        <v>-7.2059548424828423E-2</v>
      </c>
      <c r="R49" s="99">
        <v>2.8652111421118898E-2</v>
      </c>
      <c r="S49" s="43"/>
      <c r="T49" s="103">
        <v>0.01</v>
      </c>
      <c r="U49" s="22"/>
    </row>
    <row r="50" spans="2:21" x14ac:dyDescent="0.3">
      <c r="B50" s="1" t="s">
        <v>516</v>
      </c>
      <c r="C50" s="26" t="s">
        <v>42</v>
      </c>
      <c r="D50" s="30"/>
      <c r="E50" s="99">
        <v>-6.1783503787312899E-2</v>
      </c>
      <c r="F50" s="99">
        <v>1.3829920645009874E-3</v>
      </c>
      <c r="G50" s="43"/>
      <c r="H50" s="103">
        <v>-0.06</v>
      </c>
      <c r="I50" s="114"/>
      <c r="J50" s="99">
        <v>-0.19012996918494218</v>
      </c>
      <c r="K50" s="99">
        <v>-4.7198189768224208E-2</v>
      </c>
      <c r="L50" s="99">
        <v>-0.1750829892226804</v>
      </c>
      <c r="M50" s="99" t="s">
        <v>1009</v>
      </c>
      <c r="N50" s="99">
        <v>-3.3876933795064179E-2</v>
      </c>
      <c r="O50" s="99" t="s">
        <v>1009</v>
      </c>
      <c r="P50" s="99" t="s">
        <v>1009</v>
      </c>
      <c r="Q50" s="99">
        <v>0.81978200567975201</v>
      </c>
      <c r="R50" s="99">
        <v>-0.18018093748299957</v>
      </c>
      <c r="S50" s="43"/>
      <c r="T50" s="103">
        <v>-0.54</v>
      </c>
      <c r="U50" s="22"/>
    </row>
    <row r="51" spans="2:21" x14ac:dyDescent="0.3">
      <c r="B51" s="1" t="s">
        <v>517</v>
      </c>
      <c r="C51" s="26" t="s">
        <v>43</v>
      </c>
      <c r="D51" s="30"/>
      <c r="E51" s="99">
        <v>-0.32643006024019494</v>
      </c>
      <c r="F51" s="99">
        <v>0.51696041436270601</v>
      </c>
      <c r="G51" s="43"/>
      <c r="H51" s="103">
        <v>-0.6</v>
      </c>
      <c r="I51" s="114"/>
      <c r="J51" s="99">
        <v>-0.42759992984739725</v>
      </c>
      <c r="K51" s="99">
        <v>-0.32643006024019494</v>
      </c>
      <c r="L51" s="99">
        <v>7.3645318764379297E-3</v>
      </c>
      <c r="M51" s="99" t="s">
        <v>1009</v>
      </c>
      <c r="N51" s="99">
        <v>0.35262298143809501</v>
      </c>
      <c r="O51" s="99" t="s">
        <v>1009</v>
      </c>
      <c r="P51" s="99" t="s">
        <v>1009</v>
      </c>
      <c r="Q51" s="99">
        <v>0.69960477595207693</v>
      </c>
      <c r="R51" s="99">
        <v>-0.40393199714341566</v>
      </c>
      <c r="S51" s="43"/>
      <c r="T51" s="103">
        <v>-0.64</v>
      </c>
      <c r="U51" s="22"/>
    </row>
    <row r="52" spans="2:21" x14ac:dyDescent="0.3">
      <c r="B52" s="1" t="s">
        <v>518</v>
      </c>
      <c r="C52" s="26" t="s">
        <v>44</v>
      </c>
      <c r="D52" s="30"/>
      <c r="E52" s="99">
        <v>0.30409510585280097</v>
      </c>
      <c r="F52" s="99">
        <v>0.17014121464146403</v>
      </c>
      <c r="G52" s="43"/>
      <c r="H52" s="103">
        <v>-0.06</v>
      </c>
      <c r="I52" s="114"/>
      <c r="J52" s="99">
        <v>0.19202758637440209</v>
      </c>
      <c r="K52" s="99">
        <v>-0.45252090604812789</v>
      </c>
      <c r="L52" s="99">
        <v>-0.35743861053646786</v>
      </c>
      <c r="M52" s="99" t="s">
        <v>1009</v>
      </c>
      <c r="N52" s="99">
        <v>7.5572184688762034E-2</v>
      </c>
      <c r="O52" s="99" t="s">
        <v>1009</v>
      </c>
      <c r="P52" s="99" t="s">
        <v>1009</v>
      </c>
      <c r="Q52" s="99">
        <v>0.36266933821485003</v>
      </c>
      <c r="R52" s="99">
        <v>0.24340072684410097</v>
      </c>
      <c r="S52" s="43"/>
      <c r="T52" s="103">
        <v>-0.24</v>
      </c>
      <c r="U52" s="22"/>
    </row>
    <row r="53" spans="2:21" x14ac:dyDescent="0.3">
      <c r="B53" s="1" t="s">
        <v>519</v>
      </c>
      <c r="C53" s="26" t="s">
        <v>45</v>
      </c>
      <c r="D53" s="30"/>
      <c r="E53" s="99">
        <v>8.9729871473293032E-2</v>
      </c>
      <c r="F53" s="99">
        <v>9.8101004061327046E-2</v>
      </c>
      <c r="G53" s="43"/>
      <c r="H53" s="103">
        <v>0.03</v>
      </c>
      <c r="I53" s="114"/>
      <c r="J53" s="99">
        <v>8.732753885701805E-2</v>
      </c>
      <c r="K53" s="99">
        <v>0.23311289379201905</v>
      </c>
      <c r="L53" s="99">
        <v>-0.49034526430756087</v>
      </c>
      <c r="M53" s="99" t="s">
        <v>1009</v>
      </c>
      <c r="N53" s="99">
        <v>-8.3968159825446698E-2</v>
      </c>
      <c r="O53" s="99" t="s">
        <v>1009</v>
      </c>
      <c r="P53" s="99" t="s">
        <v>1009</v>
      </c>
      <c r="Q53" s="99">
        <v>0.12683691815067211</v>
      </c>
      <c r="R53" s="99">
        <v>0.12825267609733193</v>
      </c>
      <c r="S53" s="43"/>
      <c r="T53" s="103">
        <v>-0.26</v>
      </c>
      <c r="U53" s="22"/>
    </row>
    <row r="54" spans="2:21" x14ac:dyDescent="0.3">
      <c r="B54" s="1" t="s">
        <v>520</v>
      </c>
      <c r="C54" s="26" t="s">
        <v>46</v>
      </c>
      <c r="D54" s="30"/>
      <c r="E54" s="99">
        <v>0.23233527973189605</v>
      </c>
      <c r="F54" s="99">
        <v>-0.26098414523228308</v>
      </c>
      <c r="G54" s="43"/>
      <c r="H54" s="103">
        <v>0.82</v>
      </c>
      <c r="I54" s="114"/>
      <c r="J54" s="99">
        <v>0.26468833592278695</v>
      </c>
      <c r="K54" s="99">
        <v>0.18127851289150199</v>
      </c>
      <c r="L54" s="99">
        <v>0.13680483444967395</v>
      </c>
      <c r="M54" s="99" t="s">
        <v>1009</v>
      </c>
      <c r="N54" s="99">
        <v>8.0465633983640039E-2</v>
      </c>
      <c r="O54" s="99" t="s">
        <v>1009</v>
      </c>
      <c r="P54" s="99" t="s">
        <v>1009</v>
      </c>
      <c r="Q54" s="99">
        <v>-0.27089324323116459</v>
      </c>
      <c r="R54" s="99">
        <v>0.25008701310628401</v>
      </c>
      <c r="S54" s="43"/>
      <c r="T54" s="103">
        <v>0.94</v>
      </c>
      <c r="U54" s="22"/>
    </row>
    <row r="55" spans="2:21" x14ac:dyDescent="0.3">
      <c r="B55" s="1" t="s">
        <v>521</v>
      </c>
      <c r="C55" s="26" t="s">
        <v>47</v>
      </c>
      <c r="D55" s="30"/>
      <c r="E55" s="99">
        <v>0.89663191325462899</v>
      </c>
      <c r="F55" s="99">
        <v>-0.5374374997777337</v>
      </c>
      <c r="G55" s="43"/>
      <c r="H55" s="103">
        <v>2.4900000000000002</v>
      </c>
      <c r="I55" s="114"/>
      <c r="J55" s="99" t="s">
        <v>1009</v>
      </c>
      <c r="K55" s="99">
        <v>0.38982592351942991</v>
      </c>
      <c r="L55" s="99" t="s">
        <v>1009</v>
      </c>
      <c r="M55" s="99" t="s">
        <v>1009</v>
      </c>
      <c r="N55" s="99" t="s">
        <v>1009</v>
      </c>
      <c r="O55" s="99" t="s">
        <v>1009</v>
      </c>
      <c r="P55" s="99" t="s">
        <v>1009</v>
      </c>
      <c r="Q55" s="99">
        <v>-0.73311450654893573</v>
      </c>
      <c r="R55" s="99">
        <v>0.88965564175099199</v>
      </c>
      <c r="S55" s="43"/>
      <c r="T55" s="103">
        <v>4.87</v>
      </c>
      <c r="U55" s="22"/>
    </row>
    <row r="56" spans="2:21" x14ac:dyDescent="0.3">
      <c r="B56" s="1" t="s">
        <v>522</v>
      </c>
      <c r="C56" s="26" t="s">
        <v>957</v>
      </c>
      <c r="D56" s="30"/>
      <c r="E56" s="99">
        <v>-0.24405002873819726</v>
      </c>
      <c r="F56" s="99">
        <v>0.39111786995522491</v>
      </c>
      <c r="G56" s="43"/>
      <c r="H56" s="103">
        <v>-0.46</v>
      </c>
      <c r="I56" s="114"/>
      <c r="J56" s="99">
        <v>-0.11763202408950402</v>
      </c>
      <c r="K56" s="99">
        <v>-0.11882620830878687</v>
      </c>
      <c r="L56" s="99">
        <v>0.17647107304598508</v>
      </c>
      <c r="M56" s="99" t="s">
        <v>1009</v>
      </c>
      <c r="N56" s="99">
        <v>0.19937794210414395</v>
      </c>
      <c r="O56" s="99" t="s">
        <v>1009</v>
      </c>
      <c r="P56" s="99" t="s">
        <v>1009</v>
      </c>
      <c r="Q56" s="99">
        <v>1.8997388528573023E-2</v>
      </c>
      <c r="R56" s="99">
        <v>0.12596353917512904</v>
      </c>
      <c r="S56" s="43"/>
      <c r="T56" s="103">
        <v>-0.05</v>
      </c>
      <c r="U56" s="22"/>
    </row>
    <row r="57" spans="2:21" x14ac:dyDescent="0.3">
      <c r="B57" s="1" t="s">
        <v>523</v>
      </c>
      <c r="C57" s="26" t="s">
        <v>457</v>
      </c>
      <c r="D57" s="30"/>
      <c r="E57" s="99">
        <v>-0.14498139808391364</v>
      </c>
      <c r="F57" s="99">
        <v>-3.6654548828637279E-2</v>
      </c>
      <c r="G57" s="43"/>
      <c r="H57" s="103">
        <v>-0.12</v>
      </c>
      <c r="I57" s="114"/>
      <c r="J57" s="99">
        <v>0.10381063327553597</v>
      </c>
      <c r="K57" s="99">
        <v>0.10450714015227591</v>
      </c>
      <c r="L57" s="99">
        <v>-0.33017755493206358</v>
      </c>
      <c r="M57" s="99" t="s">
        <v>1009</v>
      </c>
      <c r="N57" s="99">
        <v>0.11026326090982508</v>
      </c>
      <c r="O57" s="99" t="s">
        <v>1009</v>
      </c>
      <c r="P57" s="99" t="s">
        <v>1009</v>
      </c>
      <c r="Q57" s="99">
        <v>0.18141367134320707</v>
      </c>
      <c r="R57" s="99">
        <v>-6.9734822931368234E-2</v>
      </c>
      <c r="S57" s="43"/>
      <c r="T57" s="103">
        <v>0.22</v>
      </c>
      <c r="U57" s="22"/>
    </row>
    <row r="58" spans="2:21" x14ac:dyDescent="0.3">
      <c r="B58" s="1" t="s">
        <v>524</v>
      </c>
      <c r="C58" s="26" t="s">
        <v>49</v>
      </c>
      <c r="D58" s="30"/>
      <c r="E58" s="99">
        <v>-8.268243369631878E-2</v>
      </c>
      <c r="F58" s="99">
        <v>0.30670705937115406</v>
      </c>
      <c r="G58" s="43"/>
      <c r="H58" s="103">
        <v>-0.11</v>
      </c>
      <c r="I58" s="114"/>
      <c r="J58" s="99">
        <v>-4.7284680605095164E-2</v>
      </c>
      <c r="K58" s="99">
        <v>-4.7284680605095164E-2</v>
      </c>
      <c r="L58" s="99">
        <v>-0.18976501894688369</v>
      </c>
      <c r="M58" s="99" t="s">
        <v>1009</v>
      </c>
      <c r="N58" s="99">
        <v>8.4048230492226983E-2</v>
      </c>
      <c r="O58" s="99" t="s">
        <v>1009</v>
      </c>
      <c r="P58" s="99" t="s">
        <v>1009</v>
      </c>
      <c r="Q58" s="99">
        <v>0.4433474789264249</v>
      </c>
      <c r="R58" s="99">
        <v>-0.10737297308758298</v>
      </c>
      <c r="S58" s="43"/>
      <c r="T58" s="103">
        <v>-0.18</v>
      </c>
      <c r="U58" s="22"/>
    </row>
    <row r="59" spans="2:21" x14ac:dyDescent="0.3">
      <c r="B59" s="1" t="s">
        <v>525</v>
      </c>
      <c r="C59" s="26" t="s">
        <v>50</v>
      </c>
      <c r="D59" s="30"/>
      <c r="E59" s="99">
        <v>-0.62364430416864858</v>
      </c>
      <c r="F59" s="99">
        <v>2.5735778599231658</v>
      </c>
      <c r="G59" s="43"/>
      <c r="H59" s="103">
        <v>-0.86</v>
      </c>
      <c r="I59" s="114"/>
      <c r="J59" s="99">
        <v>-0.2593394680077501</v>
      </c>
      <c r="K59" s="99">
        <v>-0.65036115327009392</v>
      </c>
      <c r="L59" s="99">
        <v>-0.19173364791723502</v>
      </c>
      <c r="M59" s="99" t="s">
        <v>1009</v>
      </c>
      <c r="N59" s="99">
        <v>0.47935106375454306</v>
      </c>
      <c r="O59" s="99" t="s">
        <v>1009</v>
      </c>
      <c r="P59" s="99" t="s">
        <v>1009</v>
      </c>
      <c r="Q59" s="99">
        <v>4.4795690711383331</v>
      </c>
      <c r="R59" s="99">
        <v>-0.48122312241860077</v>
      </c>
      <c r="S59" s="43"/>
      <c r="T59" s="103">
        <v>-0.9</v>
      </c>
      <c r="U59" s="22"/>
    </row>
    <row r="60" spans="2:21" x14ac:dyDescent="0.3">
      <c r="B60" s="1" t="s">
        <v>526</v>
      </c>
      <c r="C60" s="26" t="s">
        <v>51</v>
      </c>
      <c r="D60" s="30"/>
      <c r="E60" s="99">
        <v>-0.34570394760810674</v>
      </c>
      <c r="F60" s="99">
        <v>1.576975418333538</v>
      </c>
      <c r="G60" s="43"/>
      <c r="H60" s="103">
        <v>-0.66</v>
      </c>
      <c r="I60" s="114"/>
      <c r="J60" s="99">
        <v>-0.37849022583795688</v>
      </c>
      <c r="K60" s="99">
        <v>-9.2464395634674124E-2</v>
      </c>
      <c r="L60" s="99">
        <v>-0.2481957086840495</v>
      </c>
      <c r="M60" s="99" t="s">
        <v>1009</v>
      </c>
      <c r="N60" s="99">
        <v>0.24481927757417798</v>
      </c>
      <c r="O60" s="99" t="s">
        <v>1009</v>
      </c>
      <c r="P60" s="99" t="s">
        <v>1009</v>
      </c>
      <c r="Q60" s="99">
        <v>1.4068541400993371</v>
      </c>
      <c r="R60" s="99">
        <v>-0.12729557488564625</v>
      </c>
      <c r="S60" s="43"/>
      <c r="T60" s="103">
        <v>-0.64</v>
      </c>
      <c r="U60" s="22"/>
    </row>
    <row r="61" spans="2:21" x14ac:dyDescent="0.3">
      <c r="B61" s="1" t="s">
        <v>527</v>
      </c>
      <c r="C61" s="26" t="s">
        <v>52</v>
      </c>
      <c r="D61" s="30"/>
      <c r="E61" s="99">
        <v>0.1099502995287549</v>
      </c>
      <c r="F61" s="99">
        <v>0.20734581342594205</v>
      </c>
      <c r="G61" s="43"/>
      <c r="H61" s="103">
        <v>0.08</v>
      </c>
      <c r="I61" s="114"/>
      <c r="J61" s="99">
        <v>8.0399641500993102E-2</v>
      </c>
      <c r="K61" s="99">
        <v>-0.39310090466021141</v>
      </c>
      <c r="L61" s="99">
        <v>-0.20193272630137227</v>
      </c>
      <c r="M61" s="99" t="s">
        <v>1009</v>
      </c>
      <c r="N61" s="99">
        <v>-0.13516922410995069</v>
      </c>
      <c r="O61" s="99" t="s">
        <v>1009</v>
      </c>
      <c r="P61" s="99" t="s">
        <v>1009</v>
      </c>
      <c r="Q61" s="99">
        <v>2.0429173717141951</v>
      </c>
      <c r="R61" s="99">
        <v>-9.1139615580123845E-2</v>
      </c>
      <c r="S61" s="43"/>
      <c r="T61" s="103">
        <v>-0.67</v>
      </c>
      <c r="U61" s="22"/>
    </row>
    <row r="62" spans="2:21" x14ac:dyDescent="0.3">
      <c r="B62" s="1" t="s">
        <v>528</v>
      </c>
      <c r="C62" s="26" t="s">
        <v>53</v>
      </c>
      <c r="D62" s="30"/>
      <c r="E62" s="99">
        <v>-0.16695334609483392</v>
      </c>
      <c r="F62" s="99">
        <v>-0.20188154001213032</v>
      </c>
      <c r="G62" s="43"/>
      <c r="H62" s="103">
        <v>-0.16</v>
      </c>
      <c r="I62" s="114"/>
      <c r="J62" s="99">
        <v>0.52709705904570403</v>
      </c>
      <c r="K62" s="99">
        <v>-0.13577543164703143</v>
      </c>
      <c r="L62" s="99">
        <v>-0.50055790217906315</v>
      </c>
      <c r="M62" s="99" t="s">
        <v>1009</v>
      </c>
      <c r="N62" s="99">
        <v>-0.37927747915779852</v>
      </c>
      <c r="O62" s="99" t="s">
        <v>1009</v>
      </c>
      <c r="P62" s="99" t="s">
        <v>1009</v>
      </c>
      <c r="Q62" s="99">
        <v>1.6198415557939105E-2</v>
      </c>
      <c r="R62" s="99">
        <v>0.2105049296465471</v>
      </c>
      <c r="S62" s="43"/>
      <c r="T62" s="103">
        <v>-0.01</v>
      </c>
      <c r="U62" s="22"/>
    </row>
    <row r="63" spans="2:21" x14ac:dyDescent="0.3">
      <c r="B63" s="1" t="s">
        <v>529</v>
      </c>
      <c r="C63" s="26" t="s">
        <v>54</v>
      </c>
      <c r="D63" s="30"/>
      <c r="E63" s="99">
        <v>-0.48877957001506556</v>
      </c>
      <c r="F63" s="99">
        <v>0.64707981832501194</v>
      </c>
      <c r="G63" s="43"/>
      <c r="H63" s="103">
        <v>-0.56000000000000005</v>
      </c>
      <c r="I63" s="114"/>
      <c r="J63" s="99">
        <v>0.46017501257318805</v>
      </c>
      <c r="K63" s="99">
        <v>0.48783394513604894</v>
      </c>
      <c r="L63" s="99">
        <v>-0.23738458883177371</v>
      </c>
      <c r="M63" s="99" t="s">
        <v>1009</v>
      </c>
      <c r="N63" s="99">
        <v>4.4587085358426926E-2</v>
      </c>
      <c r="O63" s="99" t="s">
        <v>1009</v>
      </c>
      <c r="P63" s="99" t="s">
        <v>1009</v>
      </c>
      <c r="Q63" s="99">
        <v>0.38741949741636805</v>
      </c>
      <c r="R63" s="99">
        <v>0.40034908327443697</v>
      </c>
      <c r="S63" s="43"/>
      <c r="T63" s="103">
        <v>0.2</v>
      </c>
      <c r="U63" s="22"/>
    </row>
    <row r="64" spans="2:21" x14ac:dyDescent="0.3">
      <c r="B64" s="1" t="s">
        <v>530</v>
      </c>
      <c r="C64" s="26" t="s">
        <v>55</v>
      </c>
      <c r="D64" s="30"/>
      <c r="E64" s="99">
        <v>-0.11407124677337843</v>
      </c>
      <c r="F64" s="99">
        <v>2.804702544513793E-2</v>
      </c>
      <c r="G64" s="43"/>
      <c r="H64" s="103">
        <v>-0.04</v>
      </c>
      <c r="I64" s="114"/>
      <c r="J64" s="99">
        <v>7.8390986700783039E-2</v>
      </c>
      <c r="K64" s="99">
        <v>-0.52038399664054569</v>
      </c>
      <c r="L64" s="99" t="s">
        <v>1009</v>
      </c>
      <c r="M64" s="99" t="s">
        <v>1009</v>
      </c>
      <c r="N64" s="99">
        <v>-0.41170111928683872</v>
      </c>
      <c r="O64" s="99" t="s">
        <v>1009</v>
      </c>
      <c r="P64" s="99" t="s">
        <v>1009</v>
      </c>
      <c r="Q64" s="99">
        <v>0.38158363591006905</v>
      </c>
      <c r="R64" s="99">
        <v>0.22223339899599903</v>
      </c>
      <c r="S64" s="43"/>
      <c r="T64" s="103">
        <v>-0.2</v>
      </c>
      <c r="U64" s="22"/>
    </row>
    <row r="65" spans="2:21" x14ac:dyDescent="0.3">
      <c r="B65" s="1" t="s">
        <v>531</v>
      </c>
      <c r="C65" s="26" t="s">
        <v>56</v>
      </c>
      <c r="D65" s="30"/>
      <c r="E65" s="99">
        <v>-0.2516931932541101</v>
      </c>
      <c r="F65" s="99">
        <v>9.4839367961663035E-2</v>
      </c>
      <c r="G65" s="43"/>
      <c r="H65" s="103">
        <v>-0.32</v>
      </c>
      <c r="I65" s="114"/>
      <c r="J65" s="99">
        <v>-0.2978197890262464</v>
      </c>
      <c r="K65" s="99">
        <v>0.12534359707708198</v>
      </c>
      <c r="L65" s="99">
        <v>-0.21146467388020274</v>
      </c>
      <c r="M65" s="99" t="s">
        <v>1009</v>
      </c>
      <c r="N65" s="99">
        <v>-0.15860194428137975</v>
      </c>
      <c r="O65" s="99" t="s">
        <v>1009</v>
      </c>
      <c r="P65" s="99" t="s">
        <v>1009</v>
      </c>
      <c r="Q65" s="99">
        <v>-4.3286592093169762E-2</v>
      </c>
      <c r="R65" s="99">
        <v>-0.1325797873520681</v>
      </c>
      <c r="S65" s="43"/>
      <c r="T65" s="103">
        <v>-0.27</v>
      </c>
      <c r="U65" s="22"/>
    </row>
    <row r="66" spans="2:21" x14ac:dyDescent="0.3">
      <c r="B66" s="1" t="s">
        <v>532</v>
      </c>
      <c r="C66" s="26" t="s">
        <v>57</v>
      </c>
      <c r="D66" s="30"/>
      <c r="E66" s="99">
        <v>-0.22922227608056167</v>
      </c>
      <c r="F66" s="99">
        <v>0.47582079261494092</v>
      </c>
      <c r="G66" s="43"/>
      <c r="H66" s="103">
        <v>-0.46</v>
      </c>
      <c r="I66" s="114"/>
      <c r="J66" s="99">
        <v>0.31275473062403791</v>
      </c>
      <c r="K66" s="99">
        <v>-0.68626638976644783</v>
      </c>
      <c r="L66" s="99" t="s">
        <v>1009</v>
      </c>
      <c r="M66" s="99" t="s">
        <v>1009</v>
      </c>
      <c r="N66" s="99">
        <v>4.0843965907634061E-2</v>
      </c>
      <c r="O66" s="99" t="s">
        <v>1009</v>
      </c>
      <c r="P66" s="99" t="s">
        <v>1009</v>
      </c>
      <c r="Q66" s="99">
        <v>0.56086982298996402</v>
      </c>
      <c r="R66" s="99">
        <v>0.14774719383716994</v>
      </c>
      <c r="S66" s="43"/>
      <c r="T66" s="103">
        <v>-0.33</v>
      </c>
      <c r="U66" s="22"/>
    </row>
    <row r="67" spans="2:21" x14ac:dyDescent="0.3">
      <c r="B67" s="1" t="s">
        <v>533</v>
      </c>
      <c r="C67" s="26" t="s">
        <v>58</v>
      </c>
      <c r="D67" s="30"/>
      <c r="E67" s="99">
        <v>-0.35185583512818752</v>
      </c>
      <c r="F67" s="99">
        <v>0.53509323827904498</v>
      </c>
      <c r="G67" s="43"/>
      <c r="H67" s="103">
        <v>-0.56000000000000005</v>
      </c>
      <c r="I67" s="114"/>
      <c r="J67" s="99">
        <v>-0.41139777262514399</v>
      </c>
      <c r="K67" s="99">
        <v>2.2764262030275928E-2</v>
      </c>
      <c r="L67" s="99">
        <v>7.5005100808891001E-2</v>
      </c>
      <c r="M67" s="99" t="s">
        <v>1009</v>
      </c>
      <c r="N67" s="99">
        <v>0.26566725504578104</v>
      </c>
      <c r="O67" s="99" t="s">
        <v>1009</v>
      </c>
      <c r="P67" s="99" t="s">
        <v>1009</v>
      </c>
      <c r="Q67" s="99">
        <v>0.81631319038071593</v>
      </c>
      <c r="R67" s="99">
        <v>-0.4520518824281281</v>
      </c>
      <c r="S67" s="43"/>
      <c r="T67" s="103">
        <v>-0.68</v>
      </c>
      <c r="U67" s="22"/>
    </row>
    <row r="68" spans="2:21" x14ac:dyDescent="0.3">
      <c r="B68" s="1" t="s">
        <v>534</v>
      </c>
      <c r="C68" s="26" t="s">
        <v>59</v>
      </c>
      <c r="D68" s="30"/>
      <c r="E68" s="99">
        <v>-0.3159869188984088</v>
      </c>
      <c r="F68" s="99">
        <v>0.92721627259075201</v>
      </c>
      <c r="G68" s="43"/>
      <c r="H68" s="103">
        <v>-0.65</v>
      </c>
      <c r="I68" s="114"/>
      <c r="J68" s="99">
        <v>-0.11839548104142561</v>
      </c>
      <c r="K68" s="99">
        <v>-0.48536206842523355</v>
      </c>
      <c r="L68" s="99">
        <v>3.5454756546952071E-2</v>
      </c>
      <c r="M68" s="99" t="s">
        <v>1009</v>
      </c>
      <c r="N68" s="99">
        <v>2.2329223851585089E-2</v>
      </c>
      <c r="O68" s="99" t="s">
        <v>1009</v>
      </c>
      <c r="P68" s="99" t="s">
        <v>1009</v>
      </c>
      <c r="Q68" s="99">
        <v>0.95230212241602596</v>
      </c>
      <c r="R68" s="99">
        <v>-0.21452457633056188</v>
      </c>
      <c r="S68" s="43"/>
      <c r="T68" s="103">
        <v>-0.59</v>
      </c>
      <c r="U68" s="22"/>
    </row>
    <row r="69" spans="2:21" x14ac:dyDescent="0.3">
      <c r="B69" s="1" t="s">
        <v>535</v>
      </c>
      <c r="C69" s="26" t="s">
        <v>458</v>
      </c>
      <c r="D69" s="30"/>
      <c r="E69" s="99">
        <v>-0.13619043806211051</v>
      </c>
      <c r="F69" s="99">
        <v>-0.45706128302778148</v>
      </c>
      <c r="G69" s="43"/>
      <c r="H69" s="103">
        <v>0.28000000000000003</v>
      </c>
      <c r="I69" s="114"/>
      <c r="J69" s="99">
        <v>0.21577806038911795</v>
      </c>
      <c r="K69" s="99">
        <v>-0.39659905738893086</v>
      </c>
      <c r="L69" s="99">
        <v>-0.16285239620149827</v>
      </c>
      <c r="M69" s="99" t="s">
        <v>1009</v>
      </c>
      <c r="N69" s="99">
        <v>-0.14025233679861149</v>
      </c>
      <c r="O69" s="99" t="s">
        <v>1009</v>
      </c>
      <c r="P69" s="99" t="s">
        <v>1009</v>
      </c>
      <c r="Q69" s="99">
        <v>-0.15505268547387674</v>
      </c>
      <c r="R69" s="99">
        <v>-0.18816777008653462</v>
      </c>
      <c r="S69" s="43"/>
      <c r="T69" s="103">
        <v>-0.14000000000000001</v>
      </c>
      <c r="U69" s="22"/>
    </row>
    <row r="70" spans="2:21" x14ac:dyDescent="0.3">
      <c r="B70" s="1" t="s">
        <v>536</v>
      </c>
      <c r="C70" s="26" t="s">
        <v>61</v>
      </c>
      <c r="D70" s="30"/>
      <c r="E70" s="99">
        <v>0.30810293630818308</v>
      </c>
      <c r="F70" s="99">
        <v>1.092629539192969</v>
      </c>
      <c r="G70" s="43"/>
      <c r="H70" s="103">
        <v>-0.31</v>
      </c>
      <c r="I70" s="114"/>
      <c r="J70" s="99">
        <v>0.251829436422085</v>
      </c>
      <c r="K70" s="99">
        <v>0.49975723557206608</v>
      </c>
      <c r="L70" s="99">
        <v>0.558903506004367</v>
      </c>
      <c r="M70" s="99" t="s">
        <v>1009</v>
      </c>
      <c r="N70" s="99">
        <v>2.2269625737419085E-2</v>
      </c>
      <c r="O70" s="99" t="s">
        <v>1009</v>
      </c>
      <c r="P70" s="99" t="s">
        <v>1009</v>
      </c>
      <c r="Q70" s="99">
        <v>1.396404627345099</v>
      </c>
      <c r="R70" s="99">
        <v>4.1115379073255021E-2</v>
      </c>
      <c r="S70" s="43"/>
      <c r="T70" s="103">
        <v>-0.49</v>
      </c>
      <c r="U70" s="22"/>
    </row>
    <row r="71" spans="2:21" x14ac:dyDescent="0.3">
      <c r="B71" s="1" t="s">
        <v>537</v>
      </c>
      <c r="C71" s="26" t="s">
        <v>62</v>
      </c>
      <c r="D71" s="30"/>
      <c r="E71" s="99">
        <v>0.20129544592693693</v>
      </c>
      <c r="F71" s="99">
        <v>0.47599292562579398</v>
      </c>
      <c r="G71" s="43"/>
      <c r="H71" s="103">
        <v>-0.19</v>
      </c>
      <c r="I71" s="114"/>
      <c r="J71" s="99">
        <v>-0.17378237417333176</v>
      </c>
      <c r="K71" s="99">
        <v>0.3439859878209679</v>
      </c>
      <c r="L71" s="99">
        <v>-0.47958862669687274</v>
      </c>
      <c r="M71" s="99" t="s">
        <v>1009</v>
      </c>
      <c r="N71" s="99">
        <v>-0.22571096929677459</v>
      </c>
      <c r="O71" s="99" t="s">
        <v>1009</v>
      </c>
      <c r="P71" s="99" t="s">
        <v>1009</v>
      </c>
      <c r="Q71" s="99">
        <v>0.372534770286016</v>
      </c>
      <c r="R71" s="99">
        <v>3.5727411249248942E-3</v>
      </c>
      <c r="S71" s="43"/>
      <c r="T71" s="103">
        <v>-0.32</v>
      </c>
      <c r="U71" s="22"/>
    </row>
    <row r="72" spans="2:21" x14ac:dyDescent="0.3">
      <c r="B72" s="1" t="s">
        <v>538</v>
      </c>
      <c r="C72" s="26" t="s">
        <v>63</v>
      </c>
      <c r="D72" s="30"/>
      <c r="E72" s="99">
        <v>0.22994618530044098</v>
      </c>
      <c r="F72" s="99">
        <v>-7.5855016991911883E-2</v>
      </c>
      <c r="G72" s="43"/>
      <c r="H72" s="103">
        <v>0.33</v>
      </c>
      <c r="I72" s="114"/>
      <c r="J72" s="99">
        <v>-0.13406080118651809</v>
      </c>
      <c r="K72" s="99">
        <v>1.6311548508050571</v>
      </c>
      <c r="L72" s="99" t="s">
        <v>1009</v>
      </c>
      <c r="M72" s="99">
        <v>-5.7554654686986395E-2</v>
      </c>
      <c r="N72" s="99">
        <v>-0.17060977775252884</v>
      </c>
      <c r="O72" s="99" t="s">
        <v>1009</v>
      </c>
      <c r="P72" s="99" t="s">
        <v>1009</v>
      </c>
      <c r="Q72" s="99">
        <v>-0.17060977775252884</v>
      </c>
      <c r="R72" s="99">
        <v>1.3759452511457049E-2</v>
      </c>
      <c r="S72" s="43"/>
      <c r="T72" s="103">
        <v>0.42</v>
      </c>
      <c r="U72" s="22"/>
    </row>
    <row r="73" spans="2:21" x14ac:dyDescent="0.3">
      <c r="B73" s="1" t="s">
        <v>539</v>
      </c>
      <c r="C73" s="26" t="s">
        <v>64</v>
      </c>
      <c r="D73" s="30"/>
      <c r="E73" s="99">
        <v>0.11056414605154807</v>
      </c>
      <c r="F73" s="99">
        <v>-3.5842655354684561E-2</v>
      </c>
      <c r="G73" s="43"/>
      <c r="H73" s="103">
        <v>0.16</v>
      </c>
      <c r="I73" s="114"/>
      <c r="J73" s="99">
        <v>0.63459462986234794</v>
      </c>
      <c r="K73" s="99">
        <v>-0.41533611505457901</v>
      </c>
      <c r="L73" s="99">
        <v>-0.49854515986129899</v>
      </c>
      <c r="M73" s="99" t="s">
        <v>1009</v>
      </c>
      <c r="N73" s="99">
        <v>0.16008234227664508</v>
      </c>
      <c r="O73" s="99" t="s">
        <v>1009</v>
      </c>
      <c r="P73" s="99" t="s">
        <v>1009</v>
      </c>
      <c r="Q73" s="99">
        <v>9.2247944293667006E-2</v>
      </c>
      <c r="R73" s="99">
        <v>0.6659661095272269</v>
      </c>
      <c r="S73" s="43"/>
      <c r="T73" s="103">
        <v>0.59</v>
      </c>
      <c r="U73" s="22"/>
    </row>
    <row r="74" spans="2:21" x14ac:dyDescent="0.3">
      <c r="B74" s="1" t="s">
        <v>540</v>
      </c>
      <c r="C74" s="26" t="s">
        <v>65</v>
      </c>
      <c r="D74" s="30"/>
      <c r="E74" s="99">
        <v>-0.51257905739547516</v>
      </c>
      <c r="F74" s="99">
        <v>-6.875649754567259E-2</v>
      </c>
      <c r="G74" s="43"/>
      <c r="H74" s="103">
        <v>0.49</v>
      </c>
      <c r="I74" s="114"/>
      <c r="J74" s="99">
        <v>-0.63206707881984281</v>
      </c>
      <c r="K74" s="99">
        <v>-0.57860116113601068</v>
      </c>
      <c r="L74" s="99">
        <v>-6.1259242622417887E-3</v>
      </c>
      <c r="M74" s="99" t="s">
        <v>1009</v>
      </c>
      <c r="N74" s="99">
        <v>-0.13047482898075635</v>
      </c>
      <c r="O74" s="99" t="s">
        <v>1009</v>
      </c>
      <c r="P74" s="99" t="s">
        <v>1009</v>
      </c>
      <c r="Q74" s="99">
        <v>-0.3950499980101807</v>
      </c>
      <c r="R74" s="99">
        <v>0.13791037586883803</v>
      </c>
      <c r="S74" s="43"/>
      <c r="T74" s="103">
        <v>0.33</v>
      </c>
      <c r="U74" s="22"/>
    </row>
    <row r="75" spans="2:21" x14ac:dyDescent="0.3">
      <c r="B75" s="1" t="s">
        <v>541</v>
      </c>
      <c r="C75" s="26" t="s">
        <v>66</v>
      </c>
      <c r="D75" s="30"/>
      <c r="E75" s="99">
        <v>-0.24300263768161134</v>
      </c>
      <c r="F75" s="99">
        <v>2.4841059916903898</v>
      </c>
      <c r="G75" s="43"/>
      <c r="H75" s="103">
        <v>-0.78</v>
      </c>
      <c r="I75" s="114"/>
      <c r="J75" s="99">
        <v>-6.3258536828656009E-2</v>
      </c>
      <c r="K75" s="99">
        <v>-0.36409396802704852</v>
      </c>
      <c r="L75" s="99">
        <v>-0.14317960495395932</v>
      </c>
      <c r="M75" s="99" t="s">
        <v>1009</v>
      </c>
      <c r="N75" s="99">
        <v>0.26738358764374692</v>
      </c>
      <c r="O75" s="99" t="s">
        <v>1009</v>
      </c>
      <c r="P75" s="99" t="s">
        <v>1009</v>
      </c>
      <c r="Q75" s="99">
        <v>1.027643494886378</v>
      </c>
      <c r="R75" s="99">
        <v>-0.30782413759175076</v>
      </c>
      <c r="S75" s="43"/>
      <c r="T75" s="103">
        <v>-0.69</v>
      </c>
      <c r="U75" s="22"/>
    </row>
    <row r="76" spans="2:21" x14ac:dyDescent="0.3">
      <c r="B76" s="1" t="s">
        <v>542</v>
      </c>
      <c r="C76" s="26" t="s">
        <v>67</v>
      </c>
      <c r="D76" s="30"/>
      <c r="E76" s="99">
        <v>1.1896170582695231</v>
      </c>
      <c r="F76" s="99">
        <v>-0.14697555304861365</v>
      </c>
      <c r="G76" s="43"/>
      <c r="H76" s="103">
        <v>1.57</v>
      </c>
      <c r="I76" s="114"/>
      <c r="J76" s="99">
        <v>0.57053221412410293</v>
      </c>
      <c r="K76" s="99">
        <v>1.059807368858658</v>
      </c>
      <c r="L76" s="99">
        <v>-0.25637955190077721</v>
      </c>
      <c r="M76" s="99" t="s">
        <v>1009</v>
      </c>
      <c r="N76" s="99">
        <v>8.5294575817919105E-2</v>
      </c>
      <c r="O76" s="99" t="s">
        <v>1009</v>
      </c>
      <c r="P76" s="99">
        <v>0.16983719302898392</v>
      </c>
      <c r="Q76" s="99">
        <v>6.0666094841322904E-2</v>
      </c>
      <c r="R76" s="99">
        <v>1.4529255911882708</v>
      </c>
      <c r="S76" s="43"/>
      <c r="T76" s="103">
        <v>2.13</v>
      </c>
      <c r="U76" s="22"/>
    </row>
    <row r="77" spans="2:21" x14ac:dyDescent="0.3">
      <c r="B77" s="1" t="s">
        <v>543</v>
      </c>
      <c r="C77" s="26" t="s">
        <v>68</v>
      </c>
      <c r="D77" s="30"/>
      <c r="E77" s="99">
        <v>-0.30753220344199717</v>
      </c>
      <c r="F77" s="99">
        <v>0.64998006363198191</v>
      </c>
      <c r="G77" s="43"/>
      <c r="H77" s="103">
        <v>-0.54</v>
      </c>
      <c r="I77" s="114"/>
      <c r="J77" s="99">
        <v>-0.11097085543192609</v>
      </c>
      <c r="K77" s="99">
        <v>-0.17806474644728865</v>
      </c>
      <c r="L77" s="99">
        <v>-0.18754770749678473</v>
      </c>
      <c r="M77" s="99" t="s">
        <v>1009</v>
      </c>
      <c r="N77" s="99">
        <v>-0.28819502612412862</v>
      </c>
      <c r="O77" s="99" t="s">
        <v>1009</v>
      </c>
      <c r="P77" s="99" t="s">
        <v>1009</v>
      </c>
      <c r="Q77" s="99">
        <v>0.32572547688865594</v>
      </c>
      <c r="R77" s="99">
        <v>5.8279960855134094E-2</v>
      </c>
      <c r="S77" s="43"/>
      <c r="T77" s="103">
        <v>-0.21</v>
      </c>
      <c r="U77" s="22"/>
    </row>
    <row r="78" spans="2:21" x14ac:dyDescent="0.3">
      <c r="B78" s="1" t="s">
        <v>544</v>
      </c>
      <c r="C78" s="26" t="s">
        <v>69</v>
      </c>
      <c r="D78" s="30"/>
      <c r="E78" s="99">
        <v>3.9441424370963984E-2</v>
      </c>
      <c r="F78" s="99">
        <v>0.72620148157168796</v>
      </c>
      <c r="G78" s="43"/>
      <c r="H78" s="103">
        <v>-0.28999999999999998</v>
      </c>
      <c r="I78" s="114"/>
      <c r="J78" s="99">
        <v>0.22245702048873905</v>
      </c>
      <c r="K78" s="99">
        <v>-0.83498359905177899</v>
      </c>
      <c r="L78" s="99">
        <v>-0.40134334821838369</v>
      </c>
      <c r="M78" s="99" t="s">
        <v>1009</v>
      </c>
      <c r="N78" s="99">
        <v>0.17466100872399593</v>
      </c>
      <c r="O78" s="99" t="s">
        <v>1009</v>
      </c>
      <c r="P78" s="99" t="s">
        <v>1009</v>
      </c>
      <c r="Q78" s="99">
        <v>1.035228046411838</v>
      </c>
      <c r="R78" s="99">
        <v>-1.7884689092686479E-2</v>
      </c>
      <c r="S78" s="43"/>
      <c r="T78" s="103">
        <v>-0.37</v>
      </c>
      <c r="U78" s="22"/>
    </row>
    <row r="79" spans="2:21" x14ac:dyDescent="0.3">
      <c r="B79" s="1" t="s">
        <v>545</v>
      </c>
      <c r="C79" s="26" t="s">
        <v>70</v>
      </c>
      <c r="D79" s="30"/>
      <c r="E79" s="99">
        <v>-0.24141195606054566</v>
      </c>
      <c r="F79" s="99">
        <v>0.44013983199168294</v>
      </c>
      <c r="G79" s="43"/>
      <c r="H79" s="103">
        <v>-0.43</v>
      </c>
      <c r="I79" s="114"/>
      <c r="J79" s="99">
        <v>-2.0198621543607076E-2</v>
      </c>
      <c r="K79" s="99">
        <v>-0.33509648252340518</v>
      </c>
      <c r="L79" s="99">
        <v>-0.29320547445975376</v>
      </c>
      <c r="M79" s="99" t="s">
        <v>1009</v>
      </c>
      <c r="N79" s="99">
        <v>-6.4913285476797533E-4</v>
      </c>
      <c r="O79" s="99" t="s">
        <v>1009</v>
      </c>
      <c r="P79" s="99" t="s">
        <v>1009</v>
      </c>
      <c r="Q79" s="99">
        <v>0.44087277209920095</v>
      </c>
      <c r="R79" s="99">
        <v>8.3769269667839374E-3</v>
      </c>
      <c r="S79" s="43"/>
      <c r="T79" s="103">
        <v>-0.28000000000000003</v>
      </c>
      <c r="U79" s="22"/>
    </row>
    <row r="80" spans="2:21" x14ac:dyDescent="0.3">
      <c r="B80" s="1" t="s">
        <v>546</v>
      </c>
      <c r="C80" s="26" t="s">
        <v>71</v>
      </c>
      <c r="D80" s="30"/>
      <c r="E80" s="99">
        <v>-0.26422622898078807</v>
      </c>
      <c r="F80" s="99">
        <v>0.75550766273169989</v>
      </c>
      <c r="G80" s="43"/>
      <c r="H80" s="103">
        <v>-0.59</v>
      </c>
      <c r="I80" s="114"/>
      <c r="J80" s="99">
        <v>-9.5089040321826079E-2</v>
      </c>
      <c r="K80" s="99">
        <v>-0.29321454327725716</v>
      </c>
      <c r="L80" s="99">
        <v>0.26423346362600797</v>
      </c>
      <c r="M80" s="99" t="s">
        <v>1009</v>
      </c>
      <c r="N80" s="99">
        <v>-4.8622321936003021E-2</v>
      </c>
      <c r="O80" s="99" t="s">
        <v>1009</v>
      </c>
      <c r="P80" s="99" t="s">
        <v>1009</v>
      </c>
      <c r="Q80" s="99">
        <v>0.56908510827867698</v>
      </c>
      <c r="R80" s="99">
        <v>-0.18682448517854278</v>
      </c>
      <c r="S80" s="43"/>
      <c r="T80" s="103">
        <v>-0.48</v>
      </c>
      <c r="U80" s="22"/>
    </row>
    <row r="81" spans="2:21" x14ac:dyDescent="0.3">
      <c r="B81" s="1" t="s">
        <v>547</v>
      </c>
      <c r="C81" s="26" t="s">
        <v>72</v>
      </c>
      <c r="D81" s="30"/>
      <c r="E81" s="99">
        <v>-0.20508151865405333</v>
      </c>
      <c r="F81" s="99">
        <v>0.33574067818101994</v>
      </c>
      <c r="G81" s="43"/>
      <c r="H81" s="103">
        <v>-0.4</v>
      </c>
      <c r="I81" s="114"/>
      <c r="J81" s="99">
        <v>-0.15814779410533897</v>
      </c>
      <c r="K81" s="99">
        <v>0.14667395447577403</v>
      </c>
      <c r="L81" s="99">
        <v>-0.33308590420476025</v>
      </c>
      <c r="M81" s="99" t="s">
        <v>1009</v>
      </c>
      <c r="N81" s="99">
        <v>0.22511684645193397</v>
      </c>
      <c r="O81" s="99" t="s">
        <v>1009</v>
      </c>
      <c r="P81" s="99" t="s">
        <v>1009</v>
      </c>
      <c r="Q81" s="99">
        <v>0.7448935477824179</v>
      </c>
      <c r="R81" s="99">
        <v>-0.24935811185108292</v>
      </c>
      <c r="S81" s="43"/>
      <c r="T81" s="103">
        <v>-0.49</v>
      </c>
      <c r="U81" s="22"/>
    </row>
    <row r="82" spans="2:21" x14ac:dyDescent="0.3">
      <c r="B82" s="1" t="s">
        <v>548</v>
      </c>
      <c r="C82" s="26" t="s">
        <v>73</v>
      </c>
      <c r="D82" s="30"/>
      <c r="E82" s="99">
        <v>-0.42038928117427354</v>
      </c>
      <c r="F82" s="99">
        <v>-0.11903653632379052</v>
      </c>
      <c r="G82" s="43"/>
      <c r="H82" s="103">
        <v>-0.34</v>
      </c>
      <c r="I82" s="114"/>
      <c r="J82" s="99">
        <v>-8.4375476110336911E-2</v>
      </c>
      <c r="K82" s="99">
        <v>-0.10163076484936073</v>
      </c>
      <c r="L82" s="99">
        <v>-0.10580734493809019</v>
      </c>
      <c r="M82" s="99" t="s">
        <v>1009</v>
      </c>
      <c r="N82" s="99">
        <v>0.15041150162965611</v>
      </c>
      <c r="O82" s="99" t="s">
        <v>1009</v>
      </c>
      <c r="P82" s="99" t="s">
        <v>1009</v>
      </c>
      <c r="Q82" s="99">
        <v>-0.22915709382560834</v>
      </c>
      <c r="R82" s="99">
        <v>-0.11159061398674441</v>
      </c>
      <c r="S82" s="43"/>
      <c r="T82" s="103">
        <v>0.01</v>
      </c>
      <c r="U82" s="22"/>
    </row>
    <row r="83" spans="2:21" x14ac:dyDescent="0.3">
      <c r="B83" s="1" t="s">
        <v>549</v>
      </c>
      <c r="C83" s="26" t="s">
        <v>74</v>
      </c>
      <c r="D83" s="30"/>
      <c r="E83" s="99">
        <v>-0.33819880176832562</v>
      </c>
      <c r="F83" s="99">
        <v>0.63204188200441602</v>
      </c>
      <c r="G83" s="43"/>
      <c r="H83" s="103">
        <v>-0.56999999999999995</v>
      </c>
      <c r="I83" s="114"/>
      <c r="J83" s="99">
        <v>-0.36953967679652844</v>
      </c>
      <c r="K83" s="99">
        <v>-0.18258614913530857</v>
      </c>
      <c r="L83" s="99">
        <v>5.1225858433006977E-2</v>
      </c>
      <c r="M83" s="99" t="s">
        <v>1009</v>
      </c>
      <c r="N83" s="99">
        <v>-0.32161664436994519</v>
      </c>
      <c r="O83" s="99" t="s">
        <v>1009</v>
      </c>
      <c r="P83" s="99" t="s">
        <v>1009</v>
      </c>
      <c r="Q83" s="99">
        <v>0.72999846966861393</v>
      </c>
      <c r="R83" s="99">
        <v>-0.26579216054873644</v>
      </c>
      <c r="S83" s="43"/>
      <c r="T83" s="103">
        <v>-0.6</v>
      </c>
      <c r="U83" s="22"/>
    </row>
    <row r="84" spans="2:21" x14ac:dyDescent="0.3">
      <c r="B84" s="1" t="s">
        <v>550</v>
      </c>
      <c r="C84" s="26" t="s">
        <v>75</v>
      </c>
      <c r="D84" s="30"/>
      <c r="E84" s="99">
        <v>-0.2212962019204664</v>
      </c>
      <c r="F84" s="99">
        <v>6.4247121685049091E-2</v>
      </c>
      <c r="G84" s="43"/>
      <c r="H84" s="103">
        <v>-0.27</v>
      </c>
      <c r="I84" s="114"/>
      <c r="J84" s="99">
        <v>0.19780665414836607</v>
      </c>
      <c r="K84" s="99">
        <v>-0.44145111439273488</v>
      </c>
      <c r="L84" s="99">
        <v>-0.2424466644143326</v>
      </c>
      <c r="M84" s="99" t="s">
        <v>1009</v>
      </c>
      <c r="N84" s="99">
        <v>-9.411837271979806E-3</v>
      </c>
      <c r="O84" s="99" t="s">
        <v>1009</v>
      </c>
      <c r="P84" s="99" t="s">
        <v>1009</v>
      </c>
      <c r="Q84" s="99">
        <v>-1.2140225023730911E-2</v>
      </c>
      <c r="R84" s="99">
        <v>-0.11398203585508482</v>
      </c>
      <c r="S84" s="43"/>
      <c r="T84" s="103">
        <v>-0.11</v>
      </c>
      <c r="U84" s="22"/>
    </row>
    <row r="85" spans="2:21" x14ac:dyDescent="0.3">
      <c r="B85" s="1" t="s">
        <v>551</v>
      </c>
      <c r="C85" s="26" t="s">
        <v>76</v>
      </c>
      <c r="D85" s="30"/>
      <c r="E85" s="99">
        <v>-0.48028992827050587</v>
      </c>
      <c r="F85" s="99">
        <v>0.24767881999867902</v>
      </c>
      <c r="G85" s="43"/>
      <c r="H85" s="103">
        <v>-0.5</v>
      </c>
      <c r="I85" s="114"/>
      <c r="J85" s="99">
        <v>-0.48028992827050587</v>
      </c>
      <c r="K85" s="99">
        <v>-0.5750780673922522</v>
      </c>
      <c r="L85" s="99">
        <v>-0.15876518272362228</v>
      </c>
      <c r="M85" s="99" t="s">
        <v>1009</v>
      </c>
      <c r="N85" s="99">
        <v>-0.51942427422377424</v>
      </c>
      <c r="O85" s="99" t="s">
        <v>1009</v>
      </c>
      <c r="P85" s="99" t="s">
        <v>1009</v>
      </c>
      <c r="Q85" s="99">
        <v>1.141775569875036</v>
      </c>
      <c r="R85" s="99">
        <v>-0.56554096500748274</v>
      </c>
      <c r="S85" s="43"/>
      <c r="T85" s="103">
        <v>-0.63</v>
      </c>
      <c r="U85" s="22"/>
    </row>
    <row r="86" spans="2:21" x14ac:dyDescent="0.3">
      <c r="B86" s="1" t="s">
        <v>575</v>
      </c>
      <c r="C86" s="26" t="s">
        <v>77</v>
      </c>
      <c r="D86" s="30"/>
      <c r="E86" s="99">
        <v>0.11599016976779297</v>
      </c>
      <c r="F86" s="99">
        <v>-0.34753023308931508</v>
      </c>
      <c r="G86" s="43"/>
      <c r="H86" s="103">
        <v>0.83</v>
      </c>
      <c r="I86" s="114"/>
      <c r="J86" s="99">
        <v>0.36891534044799301</v>
      </c>
      <c r="K86" s="99">
        <v>-0.42439615120104679</v>
      </c>
      <c r="L86" s="99">
        <v>-0.53015754033118934</v>
      </c>
      <c r="M86" s="99" t="s">
        <v>1009</v>
      </c>
      <c r="N86" s="99">
        <v>0.15294823307680505</v>
      </c>
      <c r="O86" s="99" t="s">
        <v>1009</v>
      </c>
      <c r="P86" s="99" t="s">
        <v>1009</v>
      </c>
      <c r="Q86" s="99">
        <v>-0.61267101589824313</v>
      </c>
      <c r="R86" s="99">
        <v>0.10690907785911796</v>
      </c>
      <c r="S86" s="43"/>
      <c r="T86" s="103">
        <v>2.15</v>
      </c>
      <c r="U86" s="22"/>
    </row>
    <row r="87" spans="2:21" x14ac:dyDescent="0.3">
      <c r="B87" s="1" t="s">
        <v>552</v>
      </c>
      <c r="C87" s="26" t="s">
        <v>78</v>
      </c>
      <c r="D87" s="30"/>
      <c r="E87" s="99">
        <v>-4.1749777596969073E-2</v>
      </c>
      <c r="F87" s="99">
        <v>-0.2123941944131833</v>
      </c>
      <c r="G87" s="43"/>
      <c r="H87" s="103">
        <v>0.22</v>
      </c>
      <c r="I87" s="114"/>
      <c r="J87" s="99">
        <v>0.40082352778068708</v>
      </c>
      <c r="K87" s="99">
        <v>6.5288070733801051E-2</v>
      </c>
      <c r="L87" s="99">
        <v>0.87955008276732594</v>
      </c>
      <c r="M87" s="99" t="s">
        <v>1009</v>
      </c>
      <c r="N87" s="99">
        <v>1.429576976721858</v>
      </c>
      <c r="O87" s="99" t="s">
        <v>1009</v>
      </c>
      <c r="P87" s="99" t="s">
        <v>1009</v>
      </c>
      <c r="Q87" s="99">
        <v>1.2872523331848011</v>
      </c>
      <c r="R87" s="99">
        <v>0.10307677114373104</v>
      </c>
      <c r="S87" s="43"/>
      <c r="T87" s="103">
        <v>-0.53</v>
      </c>
      <c r="U87" s="22"/>
    </row>
    <row r="88" spans="2:21" x14ac:dyDescent="0.3">
      <c r="B88" s="1" t="s">
        <v>553</v>
      </c>
      <c r="C88" s="26" t="s">
        <v>79</v>
      </c>
      <c r="D88" s="30"/>
      <c r="E88" s="99">
        <v>-0.16559109557284923</v>
      </c>
      <c r="F88" s="99">
        <v>0.21263226539610591</v>
      </c>
      <c r="G88" s="43"/>
      <c r="H88" s="103">
        <v>-0.48</v>
      </c>
      <c r="I88" s="114"/>
      <c r="J88" s="99">
        <v>-6.6551970652743209E-2</v>
      </c>
      <c r="K88" s="99">
        <v>-0.30828116538521155</v>
      </c>
      <c r="L88" s="99">
        <v>-0.18971278702149263</v>
      </c>
      <c r="M88" s="99" t="s">
        <v>1009</v>
      </c>
      <c r="N88" s="99">
        <v>0.10027705652833396</v>
      </c>
      <c r="O88" s="99" t="s">
        <v>1009</v>
      </c>
      <c r="P88" s="99" t="s">
        <v>1009</v>
      </c>
      <c r="Q88" s="99">
        <v>0.30610393089207011</v>
      </c>
      <c r="R88" s="99">
        <v>-0.4543790648711854</v>
      </c>
      <c r="S88" s="43"/>
      <c r="T88" s="103">
        <v>-0.63</v>
      </c>
      <c r="U88" s="22"/>
    </row>
    <row r="89" spans="2:21" x14ac:dyDescent="0.3">
      <c r="B89" s="1" t="s">
        <v>554</v>
      </c>
      <c r="C89" s="26" t="s">
        <v>80</v>
      </c>
      <c r="D89" s="30"/>
      <c r="E89" s="99">
        <v>0.18665009480457107</v>
      </c>
      <c r="F89" s="99">
        <v>-3.9373696746149878E-2</v>
      </c>
      <c r="G89" s="43"/>
      <c r="H89" s="103">
        <v>0.24</v>
      </c>
      <c r="I89" s="114"/>
      <c r="J89" s="99">
        <v>0.17186951786626303</v>
      </c>
      <c r="K89" s="99">
        <v>-0.14902259231603876</v>
      </c>
      <c r="L89" s="99">
        <v>1.6469666334282929E-2</v>
      </c>
      <c r="M89" s="99" t="s">
        <v>1009</v>
      </c>
      <c r="N89" s="99">
        <v>1.8771557980099551E-3</v>
      </c>
      <c r="O89" s="99" t="s">
        <v>1009</v>
      </c>
      <c r="P89" s="99" t="s">
        <v>1009</v>
      </c>
      <c r="Q89" s="99">
        <v>0.20562299971827103</v>
      </c>
      <c r="R89" s="99">
        <v>0.1035811455024469</v>
      </c>
      <c r="S89" s="43"/>
      <c r="T89" s="103">
        <v>-0.1</v>
      </c>
      <c r="U89" s="22"/>
    </row>
    <row r="90" spans="2:21" x14ac:dyDescent="0.3">
      <c r="B90" s="1" t="s">
        <v>555</v>
      </c>
      <c r="C90" s="26" t="s">
        <v>81</v>
      </c>
      <c r="D90" s="30"/>
      <c r="E90" s="99">
        <v>-0.62529083164404864</v>
      </c>
      <c r="F90" s="99">
        <v>1.649011649112698</v>
      </c>
      <c r="G90" s="43"/>
      <c r="H90" s="103">
        <v>-0.85</v>
      </c>
      <c r="I90" s="114"/>
      <c r="J90" s="99">
        <v>-0.56373952900209057</v>
      </c>
      <c r="K90" s="99">
        <v>-0.59775374418806937</v>
      </c>
      <c r="L90" s="99">
        <v>-8.416771959908953E-2</v>
      </c>
      <c r="M90" s="99" t="s">
        <v>1009</v>
      </c>
      <c r="N90" s="99">
        <v>0.12945621447276201</v>
      </c>
      <c r="O90" s="99" t="s">
        <v>1009</v>
      </c>
      <c r="P90" s="99" t="s">
        <v>1009</v>
      </c>
      <c r="Q90" s="99">
        <v>0.645024550317993</v>
      </c>
      <c r="R90" s="99">
        <v>-0.39084824318503353</v>
      </c>
      <c r="S90" s="43"/>
      <c r="T90" s="103">
        <v>-0.73</v>
      </c>
      <c r="U90" s="22"/>
    </row>
    <row r="91" spans="2:21" x14ac:dyDescent="0.3">
      <c r="B91" s="1" t="s">
        <v>556</v>
      </c>
      <c r="C91" s="26" t="s">
        <v>82</v>
      </c>
      <c r="D91" s="30"/>
      <c r="E91" s="99">
        <v>-0.38045227944386251</v>
      </c>
      <c r="F91" s="99">
        <v>0.37849431632058494</v>
      </c>
      <c r="G91" s="43"/>
      <c r="H91" s="103">
        <v>-0.55000000000000004</v>
      </c>
      <c r="I91" s="114"/>
      <c r="J91" s="99">
        <v>-0.32607467964297776</v>
      </c>
      <c r="K91" s="99">
        <v>-0.36552528032232012</v>
      </c>
      <c r="L91" s="99">
        <v>-1.4867294717054502E-2</v>
      </c>
      <c r="M91" s="99" t="s">
        <v>1009</v>
      </c>
      <c r="N91" s="99">
        <v>0.36366000436327206</v>
      </c>
      <c r="O91" s="99" t="s">
        <v>1009</v>
      </c>
      <c r="P91" s="99" t="s">
        <v>1009</v>
      </c>
      <c r="Q91" s="99">
        <v>0.52654143964262401</v>
      </c>
      <c r="R91" s="99">
        <v>-0.3478790897691264</v>
      </c>
      <c r="S91" s="43"/>
      <c r="T91" s="103">
        <v>-0.56000000000000005</v>
      </c>
      <c r="U91" s="22"/>
    </row>
    <row r="92" spans="2:21" x14ac:dyDescent="0.3">
      <c r="B92" s="1" t="s">
        <v>557</v>
      </c>
      <c r="C92" s="26" t="s">
        <v>83</v>
      </c>
      <c r="D92" s="30"/>
      <c r="E92" s="99">
        <v>-0.13531163620793707</v>
      </c>
      <c r="F92" s="99">
        <v>2.8070572622509893E-2</v>
      </c>
      <c r="G92" s="43"/>
      <c r="H92" s="103">
        <v>-0.16</v>
      </c>
      <c r="I92" s="114"/>
      <c r="J92" s="99">
        <v>-0.25281593674428338</v>
      </c>
      <c r="K92" s="99">
        <v>-5.0744585548929355E-2</v>
      </c>
      <c r="L92" s="99">
        <v>0.16515595688886808</v>
      </c>
      <c r="M92" s="99" t="s">
        <v>1009</v>
      </c>
      <c r="N92" s="99">
        <v>-9.2585276305237607E-2</v>
      </c>
      <c r="O92" s="99" t="s">
        <v>1009</v>
      </c>
      <c r="P92" s="99" t="s">
        <v>1009</v>
      </c>
      <c r="Q92" s="99">
        <v>-0.19808434956505083</v>
      </c>
      <c r="R92" s="99">
        <v>7.2285671373895966E-2</v>
      </c>
      <c r="S92" s="43"/>
      <c r="T92" s="103">
        <v>0.3</v>
      </c>
      <c r="U92" s="22"/>
    </row>
    <row r="93" spans="2:21" x14ac:dyDescent="0.3">
      <c r="B93" s="1" t="s">
        <v>558</v>
      </c>
      <c r="C93" s="26" t="s">
        <v>84</v>
      </c>
      <c r="D93" s="30"/>
      <c r="E93" s="99">
        <v>-0.57188553487600258</v>
      </c>
      <c r="F93" s="99">
        <v>0.48228741191242097</v>
      </c>
      <c r="G93" s="43"/>
      <c r="H93" s="103">
        <v>-0.71</v>
      </c>
      <c r="I93" s="114"/>
      <c r="J93" s="99" t="s">
        <v>1009</v>
      </c>
      <c r="K93" s="99">
        <v>-0.65550115334124426</v>
      </c>
      <c r="L93" s="99">
        <v>0.25774977005937494</v>
      </c>
      <c r="M93" s="99" t="s">
        <v>1009</v>
      </c>
      <c r="N93" s="99" t="s">
        <v>1009</v>
      </c>
      <c r="O93" s="99" t="s">
        <v>1009</v>
      </c>
      <c r="P93" s="99" t="s">
        <v>1009</v>
      </c>
      <c r="Q93" s="99">
        <v>0.42242924977244201</v>
      </c>
      <c r="R93" s="99">
        <v>-0.48419223940475675</v>
      </c>
      <c r="S93" s="43"/>
      <c r="T93" s="103">
        <v>-0.73</v>
      </c>
      <c r="U93" s="22"/>
    </row>
    <row r="94" spans="2:21" x14ac:dyDescent="0.3">
      <c r="B94" s="1" t="s">
        <v>1004</v>
      </c>
      <c r="C94" s="26" t="s">
        <v>998</v>
      </c>
      <c r="D94" s="30"/>
      <c r="E94" s="99">
        <v>-0.39062250386069552</v>
      </c>
      <c r="F94" s="99">
        <v>1.5513871878161778</v>
      </c>
      <c r="G94" s="43"/>
      <c r="H94" s="103">
        <v>-0.76</v>
      </c>
      <c r="I94" s="114"/>
      <c r="J94" s="99">
        <v>-0.35201554928377443</v>
      </c>
      <c r="K94" s="99">
        <v>-0.20397784759571858</v>
      </c>
      <c r="L94" s="99">
        <v>0.1933010277437559</v>
      </c>
      <c r="M94" s="99" t="s">
        <v>1009</v>
      </c>
      <c r="N94" s="99">
        <v>1.6297459928643701</v>
      </c>
      <c r="O94" s="99" t="s">
        <v>1009</v>
      </c>
      <c r="P94" s="99" t="s">
        <v>1009</v>
      </c>
      <c r="Q94" s="99">
        <v>0.17868363597635706</v>
      </c>
      <c r="R94" s="99">
        <v>-0.20398582724059866</v>
      </c>
      <c r="S94" s="43"/>
      <c r="T94" s="103">
        <v>-0.32</v>
      </c>
      <c r="U94" s="22"/>
    </row>
    <row r="95" spans="2:21" x14ac:dyDescent="0.3">
      <c r="B95" s="1" t="s">
        <v>559</v>
      </c>
      <c r="C95" s="26" t="s">
        <v>85</v>
      </c>
      <c r="D95" s="30"/>
      <c r="E95" s="99">
        <v>-0.16845213056781949</v>
      </c>
      <c r="F95" s="99">
        <v>1.0110200312525062</v>
      </c>
      <c r="G95" s="43"/>
      <c r="H95" s="103">
        <v>-0.61</v>
      </c>
      <c r="I95" s="114"/>
      <c r="J95" s="99" t="s">
        <v>1009</v>
      </c>
      <c r="K95" s="99">
        <v>5.3520939594841055E-2</v>
      </c>
      <c r="L95" s="99">
        <v>-0.30480261968005307</v>
      </c>
      <c r="M95" s="99" t="s">
        <v>1009</v>
      </c>
      <c r="N95" s="99">
        <v>-9.8545400931184801E-2</v>
      </c>
      <c r="O95" s="99" t="s">
        <v>1009</v>
      </c>
      <c r="P95" s="99" t="s">
        <v>1009</v>
      </c>
      <c r="Q95" s="99">
        <v>0.41332990240341294</v>
      </c>
      <c r="R95" s="99">
        <v>-0.10010056711182036</v>
      </c>
      <c r="S95" s="43"/>
      <c r="T95" s="103">
        <v>-0.49</v>
      </c>
      <c r="U95" s="22"/>
    </row>
    <row r="96" spans="2:21" x14ac:dyDescent="0.3">
      <c r="B96" s="1" t="s">
        <v>560</v>
      </c>
      <c r="C96" s="26" t="s">
        <v>86</v>
      </c>
      <c r="D96" s="30"/>
      <c r="E96" s="99">
        <v>-0.13300952002867261</v>
      </c>
      <c r="F96" s="99">
        <v>0.2974710999520529</v>
      </c>
      <c r="G96" s="43"/>
      <c r="H96" s="103">
        <v>-0.36</v>
      </c>
      <c r="I96" s="114"/>
      <c r="J96" s="99">
        <v>9.1461176003023059E-2</v>
      </c>
      <c r="K96" s="99">
        <v>-3.2532179686045271E-2</v>
      </c>
      <c r="L96" s="99">
        <v>0.4217779117562821</v>
      </c>
      <c r="M96" s="99" t="s">
        <v>1009</v>
      </c>
      <c r="N96" s="99">
        <v>3.1081833486608978E-2</v>
      </c>
      <c r="O96" s="99" t="s">
        <v>1009</v>
      </c>
      <c r="P96" s="99" t="s">
        <v>1009</v>
      </c>
      <c r="Q96" s="99">
        <v>0.29026472496658196</v>
      </c>
      <c r="R96" s="99">
        <v>0.397044192870454</v>
      </c>
      <c r="S96" s="43"/>
      <c r="T96" s="103">
        <v>0.05</v>
      </c>
      <c r="U96" s="22"/>
    </row>
    <row r="97" spans="2:21" x14ac:dyDescent="0.3">
      <c r="B97" s="1" t="s">
        <v>574</v>
      </c>
      <c r="C97" s="26" t="s">
        <v>87</v>
      </c>
      <c r="D97" s="30"/>
      <c r="E97" s="99">
        <v>-0.27751521954069092</v>
      </c>
      <c r="F97" s="99">
        <v>0.73787114353689409</v>
      </c>
      <c r="G97" s="43"/>
      <c r="H97" s="103">
        <v>-0.57999999999999996</v>
      </c>
      <c r="I97" s="114"/>
      <c r="J97" s="99">
        <v>-0.25790689815800238</v>
      </c>
      <c r="K97" s="99">
        <v>-0.19871558797031164</v>
      </c>
      <c r="L97" s="99">
        <v>-0.21652783493105754</v>
      </c>
      <c r="M97" s="99" t="s">
        <v>1009</v>
      </c>
      <c r="N97" s="99">
        <v>-3.5363112939379548E-2</v>
      </c>
      <c r="O97" s="99" t="s">
        <v>1009</v>
      </c>
      <c r="P97" s="99" t="s">
        <v>1009</v>
      </c>
      <c r="Q97" s="99">
        <v>1.4922107264814932</v>
      </c>
      <c r="R97" s="99">
        <v>-0.23887376162844132</v>
      </c>
      <c r="S97" s="43"/>
      <c r="T97" s="103">
        <v>-0.7</v>
      </c>
      <c r="U97" s="22"/>
    </row>
    <row r="98" spans="2:21" x14ac:dyDescent="0.3">
      <c r="B98" s="1" t="s">
        <v>561</v>
      </c>
      <c r="C98" s="26" t="s">
        <v>88</v>
      </c>
      <c r="D98" s="30"/>
      <c r="E98" s="99">
        <v>-0.104844777175089</v>
      </c>
      <c r="F98" s="99">
        <v>0.383505532658454</v>
      </c>
      <c r="G98" s="43"/>
      <c r="H98" s="103">
        <v>-0.37</v>
      </c>
      <c r="I98" s="114"/>
      <c r="J98" s="99">
        <v>0.28175672602618995</v>
      </c>
      <c r="K98" s="99">
        <v>-0.41269286974622976</v>
      </c>
      <c r="L98" s="99">
        <v>-0.14172592809834417</v>
      </c>
      <c r="M98" s="99" t="s">
        <v>1009</v>
      </c>
      <c r="N98" s="99">
        <v>-9.9434869333167031E-2</v>
      </c>
      <c r="O98" s="99" t="s">
        <v>1009</v>
      </c>
      <c r="P98" s="99" t="s">
        <v>1009</v>
      </c>
      <c r="Q98" s="99">
        <v>0.41954552557699798</v>
      </c>
      <c r="R98" s="99">
        <v>0.25403077579148903</v>
      </c>
      <c r="S98" s="43"/>
      <c r="T98" s="103">
        <v>-0.15</v>
      </c>
      <c r="U98" s="22"/>
    </row>
    <row r="99" spans="2:21" x14ac:dyDescent="0.3">
      <c r="B99" s="1" t="s">
        <v>562</v>
      </c>
      <c r="C99" s="26" t="s">
        <v>89</v>
      </c>
      <c r="D99" s="30"/>
      <c r="E99" s="99">
        <v>-0.20356557482524273</v>
      </c>
      <c r="F99" s="99">
        <v>0.26929424919461198</v>
      </c>
      <c r="G99" s="43"/>
      <c r="H99" s="103">
        <v>-0.34</v>
      </c>
      <c r="I99" s="114"/>
      <c r="J99" s="99">
        <v>-0.13339687699114</v>
      </c>
      <c r="K99" s="99">
        <v>-0.10140561048442431</v>
      </c>
      <c r="L99" s="99">
        <v>-0.2921089616471555</v>
      </c>
      <c r="M99" s="99" t="s">
        <v>1009</v>
      </c>
      <c r="N99" s="99">
        <v>-7.745552086598817E-2</v>
      </c>
      <c r="O99" s="99" t="s">
        <v>1009</v>
      </c>
      <c r="P99" s="99" t="s">
        <v>1009</v>
      </c>
      <c r="Q99" s="99">
        <v>-4.2025595608827238E-2</v>
      </c>
      <c r="R99" s="99">
        <v>-0.33343673299427479</v>
      </c>
      <c r="S99" s="43"/>
      <c r="T99" s="103">
        <v>-0.32</v>
      </c>
      <c r="U99" s="22"/>
    </row>
    <row r="100" spans="2:21" x14ac:dyDescent="0.3">
      <c r="B100" s="1" t="s">
        <v>563</v>
      </c>
      <c r="C100" s="26" t="s">
        <v>90</v>
      </c>
      <c r="D100" s="30"/>
      <c r="E100" s="99">
        <v>6.8026956705774078E-2</v>
      </c>
      <c r="F100" s="99">
        <v>-0.13427644309537456</v>
      </c>
      <c r="G100" s="43"/>
      <c r="H100" s="103">
        <v>0.13</v>
      </c>
      <c r="I100" s="114"/>
      <c r="J100" s="99">
        <v>0.16114680287670402</v>
      </c>
      <c r="K100" s="99">
        <v>-0.4888716331530486</v>
      </c>
      <c r="L100" s="99">
        <v>-0.45978411308430145</v>
      </c>
      <c r="M100" s="99" t="s">
        <v>1009</v>
      </c>
      <c r="N100" s="99">
        <v>-9.4691954811596535E-2</v>
      </c>
      <c r="O100" s="99" t="s">
        <v>1009</v>
      </c>
      <c r="P100" s="99" t="s">
        <v>1009</v>
      </c>
      <c r="Q100" s="99">
        <v>-0.20610518823230994</v>
      </c>
      <c r="R100" s="99">
        <v>0.28046008742165696</v>
      </c>
      <c r="S100" s="43"/>
      <c r="T100" s="103">
        <v>0.42</v>
      </c>
      <c r="U100" s="22"/>
    </row>
    <row r="101" spans="2:21" x14ac:dyDescent="0.3">
      <c r="B101" s="1" t="s">
        <v>564</v>
      </c>
      <c r="C101" s="26" t="s">
        <v>91</v>
      </c>
      <c r="D101" s="30"/>
      <c r="E101" s="99">
        <v>4.5777856397015926E-2</v>
      </c>
      <c r="F101" s="99">
        <v>-9.6855406299156677E-4</v>
      </c>
      <c r="G101" s="43"/>
      <c r="H101" s="103">
        <v>0.14000000000000001</v>
      </c>
      <c r="I101" s="114"/>
      <c r="J101" s="99">
        <v>-0.10159864098797811</v>
      </c>
      <c r="K101" s="99">
        <v>-8.6323014061572167E-2</v>
      </c>
      <c r="L101" s="99">
        <v>-7.3611583333050512E-2</v>
      </c>
      <c r="M101" s="99" t="s">
        <v>1009</v>
      </c>
      <c r="N101" s="99">
        <v>8.7092293236026075E-2</v>
      </c>
      <c r="O101" s="99" t="s">
        <v>1009</v>
      </c>
      <c r="P101" s="99" t="s">
        <v>1009</v>
      </c>
      <c r="Q101" s="99">
        <v>0.43451950636996095</v>
      </c>
      <c r="R101" s="99">
        <v>-1.9573880630703533E-2</v>
      </c>
      <c r="S101" s="43"/>
      <c r="T101" s="103">
        <v>-0.14000000000000001</v>
      </c>
      <c r="U101" s="22"/>
    </row>
    <row r="102" spans="2:21" x14ac:dyDescent="0.3">
      <c r="B102" s="1" t="s">
        <v>565</v>
      </c>
      <c r="C102" s="26" t="s">
        <v>92</v>
      </c>
      <c r="D102" s="30"/>
      <c r="E102" s="99">
        <v>-7.9462705421385116E-2</v>
      </c>
      <c r="F102" s="99">
        <v>-0.35230358770023662</v>
      </c>
      <c r="G102" s="43"/>
      <c r="H102" s="103">
        <v>0.54</v>
      </c>
      <c r="I102" s="114"/>
      <c r="J102" s="99">
        <v>-0.24946075526281697</v>
      </c>
      <c r="K102" s="99">
        <v>0.26436888879953391</v>
      </c>
      <c r="L102" s="99">
        <v>0.32804982795673099</v>
      </c>
      <c r="M102" s="99" t="s">
        <v>1009</v>
      </c>
      <c r="N102" s="99">
        <v>0.18570810657381398</v>
      </c>
      <c r="O102" s="99" t="s">
        <v>1009</v>
      </c>
      <c r="P102" s="99" t="s">
        <v>1009</v>
      </c>
      <c r="Q102" s="99">
        <v>-0.34058033784380348</v>
      </c>
      <c r="R102" s="99">
        <v>-0.13500407788616231</v>
      </c>
      <c r="S102" s="43"/>
      <c r="T102" s="103">
        <v>0.27</v>
      </c>
      <c r="U102" s="22"/>
    </row>
    <row r="103" spans="2:21" x14ac:dyDescent="0.3">
      <c r="B103" s="1" t="s">
        <v>566</v>
      </c>
      <c r="C103" s="26" t="s">
        <v>93</v>
      </c>
      <c r="D103" s="30"/>
      <c r="E103" s="99">
        <v>0.62773619536333403</v>
      </c>
      <c r="F103" s="99">
        <v>-5.9715092649508694E-2</v>
      </c>
      <c r="G103" s="43"/>
      <c r="H103" s="103">
        <v>0.73</v>
      </c>
      <c r="I103" s="114"/>
      <c r="J103" s="99">
        <v>0.2958101364980219</v>
      </c>
      <c r="K103" s="99">
        <v>0.59819478245806401</v>
      </c>
      <c r="L103" s="99" t="s">
        <v>1009</v>
      </c>
      <c r="M103" s="99" t="s">
        <v>1009</v>
      </c>
      <c r="N103" s="99">
        <v>0.40558495177098508</v>
      </c>
      <c r="O103" s="99" t="s">
        <v>1009</v>
      </c>
      <c r="P103" s="99" t="s">
        <v>1009</v>
      </c>
      <c r="Q103" s="99">
        <v>-0.46438968925201063</v>
      </c>
      <c r="R103" s="99">
        <v>0.38738146294090092</v>
      </c>
      <c r="S103" s="43"/>
      <c r="T103" s="103">
        <v>1.34</v>
      </c>
      <c r="U103" s="22"/>
    </row>
    <row r="104" spans="2:21" x14ac:dyDescent="0.3">
      <c r="B104" s="1" t="s">
        <v>567</v>
      </c>
      <c r="C104" s="26" t="s">
        <v>94</v>
      </c>
      <c r="D104" s="30"/>
      <c r="E104" s="99">
        <v>-9.0045555154429135E-2</v>
      </c>
      <c r="F104" s="99">
        <v>0.425380231318089</v>
      </c>
      <c r="G104" s="43"/>
      <c r="H104" s="103">
        <v>-0.36</v>
      </c>
      <c r="I104" s="114"/>
      <c r="J104" s="99">
        <v>-0.10231068769389173</v>
      </c>
      <c r="K104" s="99">
        <v>0.96179939291287408</v>
      </c>
      <c r="L104" s="99">
        <v>-0.18099382745374992</v>
      </c>
      <c r="M104" s="99" t="s">
        <v>1009</v>
      </c>
      <c r="N104" s="99">
        <v>-0.42958265971817278</v>
      </c>
      <c r="O104" s="99" t="s">
        <v>1009</v>
      </c>
      <c r="P104" s="99" t="s">
        <v>1009</v>
      </c>
      <c r="Q104" s="99">
        <v>-8.8310702841313815E-2</v>
      </c>
      <c r="R104" s="99">
        <v>0.94500877895961199</v>
      </c>
      <c r="S104" s="43"/>
      <c r="T104" s="103">
        <v>1.35</v>
      </c>
      <c r="U104" s="22"/>
    </row>
    <row r="105" spans="2:21" x14ac:dyDescent="0.3">
      <c r="B105" s="1" t="s">
        <v>568</v>
      </c>
      <c r="C105" s="26" t="s">
        <v>95</v>
      </c>
      <c r="D105" s="30"/>
      <c r="E105" s="99">
        <v>-0.12662826523530946</v>
      </c>
      <c r="F105" s="99">
        <v>-0.26857258917907934</v>
      </c>
      <c r="G105" s="43"/>
      <c r="H105" s="103">
        <v>0.56999999999999995</v>
      </c>
      <c r="I105" s="114"/>
      <c r="J105" s="99">
        <v>0.21610237087100992</v>
      </c>
      <c r="K105" s="99">
        <v>-9.7628760616264798E-2</v>
      </c>
      <c r="L105" s="99">
        <v>-0.25479970899390425</v>
      </c>
      <c r="M105" s="99" t="s">
        <v>1009</v>
      </c>
      <c r="N105" s="99">
        <v>-5.1361274709641469E-2</v>
      </c>
      <c r="O105" s="99" t="s">
        <v>1009</v>
      </c>
      <c r="P105" s="99">
        <v>-9.3086911577782927E-2</v>
      </c>
      <c r="Q105" s="99">
        <v>-0.1149896660589218</v>
      </c>
      <c r="R105" s="99">
        <v>9.0916475978793043E-2</v>
      </c>
      <c r="S105" s="43"/>
      <c r="T105" s="103">
        <v>0.42</v>
      </c>
      <c r="U105" s="22"/>
    </row>
    <row r="106" spans="2:21" x14ac:dyDescent="0.3">
      <c r="B106" s="1" t="s">
        <v>569</v>
      </c>
      <c r="C106" s="26" t="s">
        <v>96</v>
      </c>
      <c r="D106" s="30"/>
      <c r="E106" s="99">
        <v>-0.39381539683823741</v>
      </c>
      <c r="F106" s="99">
        <v>0.15093116202349299</v>
      </c>
      <c r="G106" s="43"/>
      <c r="H106" s="103">
        <v>-0.47</v>
      </c>
      <c r="I106" s="114"/>
      <c r="J106" s="99">
        <v>-0.22937190194605261</v>
      </c>
      <c r="K106" s="99">
        <v>-0.25488773017357047</v>
      </c>
      <c r="L106" s="99">
        <v>-3.0551287745571143E-2</v>
      </c>
      <c r="M106" s="99" t="s">
        <v>1009</v>
      </c>
      <c r="N106" s="99">
        <v>-0.24441421279031961</v>
      </c>
      <c r="O106" s="99" t="s">
        <v>1009</v>
      </c>
      <c r="P106" s="99" t="s">
        <v>1009</v>
      </c>
      <c r="Q106" s="99">
        <v>6.0554684913203927E-2</v>
      </c>
      <c r="R106" s="99">
        <v>-0.28697177759176051</v>
      </c>
      <c r="S106" s="43"/>
      <c r="T106" s="103">
        <v>-0.36</v>
      </c>
      <c r="U106" s="22"/>
    </row>
    <row r="107" spans="2:21" x14ac:dyDescent="0.3">
      <c r="B107" s="1" t="s">
        <v>570</v>
      </c>
      <c r="C107" s="26" t="s">
        <v>97</v>
      </c>
      <c r="D107" s="30"/>
      <c r="E107" s="99">
        <v>0.44688368228974795</v>
      </c>
      <c r="F107" s="99">
        <v>0.352152006576673</v>
      </c>
      <c r="G107" s="43"/>
      <c r="H107" s="103">
        <v>7.0000000000000007E-2</v>
      </c>
      <c r="I107" s="114"/>
      <c r="J107" s="99">
        <v>0.65271692790182101</v>
      </c>
      <c r="K107" s="99">
        <v>-0.46106986177007714</v>
      </c>
      <c r="L107" s="99">
        <v>-0.18738744824914599</v>
      </c>
      <c r="M107" s="99" t="s">
        <v>1009</v>
      </c>
      <c r="N107" s="99">
        <v>-0.24395130168772816</v>
      </c>
      <c r="O107" s="99" t="s">
        <v>1009</v>
      </c>
      <c r="P107" s="99" t="s">
        <v>1009</v>
      </c>
      <c r="Q107" s="99">
        <v>0.3214050400148929</v>
      </c>
      <c r="R107" s="99">
        <v>0.51713566677860001</v>
      </c>
      <c r="S107" s="43"/>
      <c r="T107" s="103">
        <v>0.13</v>
      </c>
      <c r="U107" s="22"/>
    </row>
    <row r="108" spans="2:21" x14ac:dyDescent="0.3">
      <c r="B108" s="1" t="s">
        <v>571</v>
      </c>
      <c r="C108" s="26" t="s">
        <v>98</v>
      </c>
      <c r="D108" s="30"/>
      <c r="E108" s="99">
        <v>9.4569815388378053E-2</v>
      </c>
      <c r="F108" s="99">
        <v>-0.20622276958688013</v>
      </c>
      <c r="G108" s="43"/>
      <c r="H108" s="103">
        <v>0.39</v>
      </c>
      <c r="I108" s="114"/>
      <c r="J108" s="99">
        <v>0.10282369181330409</v>
      </c>
      <c r="K108" s="99">
        <v>0.68209779134280102</v>
      </c>
      <c r="L108" s="99">
        <v>-0.28554551003341322</v>
      </c>
      <c r="M108" s="99" t="s">
        <v>1009</v>
      </c>
      <c r="N108" s="99">
        <v>9.3043860692185065E-2</v>
      </c>
      <c r="O108" s="99" t="s">
        <v>1009</v>
      </c>
      <c r="P108" s="99" t="s">
        <v>1009</v>
      </c>
      <c r="Q108" s="99">
        <v>0.13275597039113696</v>
      </c>
      <c r="R108" s="99">
        <v>0.84225884906306803</v>
      </c>
      <c r="S108" s="43"/>
      <c r="T108" s="103">
        <v>0.68</v>
      </c>
      <c r="U108" s="22"/>
    </row>
    <row r="109" spans="2:21" x14ac:dyDescent="0.3">
      <c r="B109" s="1" t="s">
        <v>572</v>
      </c>
      <c r="C109" s="26" t="s">
        <v>99</v>
      </c>
      <c r="D109" s="30"/>
      <c r="E109" s="99">
        <v>0.65171889259969595</v>
      </c>
      <c r="F109" s="99">
        <v>-0.1128881322441645</v>
      </c>
      <c r="G109" s="43"/>
      <c r="H109" s="103">
        <v>0.86</v>
      </c>
      <c r="I109" s="114"/>
      <c r="J109" s="99">
        <v>1.167749937427268</v>
      </c>
      <c r="K109" s="99">
        <v>-0.28056210395687065</v>
      </c>
      <c r="L109" s="99">
        <v>-0.18540080624492861</v>
      </c>
      <c r="M109" s="99" t="s">
        <v>1009</v>
      </c>
      <c r="N109" s="99">
        <v>1.7482931745762098E-2</v>
      </c>
      <c r="O109" s="99" t="s">
        <v>1009</v>
      </c>
      <c r="P109" s="99" t="s">
        <v>1009</v>
      </c>
      <c r="Q109" s="99">
        <v>-4.0375458243400386E-2</v>
      </c>
      <c r="R109" s="99">
        <v>1.0808847261992809</v>
      </c>
      <c r="S109" s="43"/>
      <c r="T109" s="103">
        <v>0.94</v>
      </c>
      <c r="U109" s="22"/>
    </row>
    <row r="111" spans="2:21" x14ac:dyDescent="0.3">
      <c r="C111" s="120" t="s">
        <v>871</v>
      </c>
      <c r="D111" s="120"/>
      <c r="E111" s="121">
        <f>MEDIAN(E10:E109)</f>
        <v>-0.14041241853514269</v>
      </c>
      <c r="F111" s="121">
        <f>MEDIAN(F10:F109)</f>
        <v>0.22445429355389845</v>
      </c>
      <c r="G111" s="122"/>
      <c r="H111" s="121">
        <f>MEDIAN(H10:H109)</f>
        <v>-0.3</v>
      </c>
      <c r="I111" s="121"/>
      <c r="J111" s="121">
        <f t="shared" ref="J111:T111" si="0">MEDIAN(J10:J109)</f>
        <v>-3.1448298772439043E-2</v>
      </c>
      <c r="K111" s="121">
        <f t="shared" si="0"/>
        <v>-0.18032544779129861</v>
      </c>
      <c r="L111" s="121">
        <f t="shared" si="0"/>
        <v>-0.17115977408182892</v>
      </c>
      <c r="M111" s="121">
        <f t="shared" si="0"/>
        <v>-5.7554654686986395E-2</v>
      </c>
      <c r="N111" s="121">
        <f t="shared" si="0"/>
        <v>1.0046273571074904E-3</v>
      </c>
      <c r="O111" s="121">
        <f t="shared" si="0"/>
        <v>-7.6722126609758634E-2</v>
      </c>
      <c r="P111" s="121">
        <f t="shared" si="0"/>
        <v>-0.13728237759283418</v>
      </c>
      <c r="Q111" s="121">
        <f t="shared" si="0"/>
        <v>0.34419740755175299</v>
      </c>
      <c r="R111" s="121">
        <f t="shared" si="0"/>
        <v>-6.3460089560103017E-2</v>
      </c>
      <c r="S111" s="121"/>
      <c r="T111" s="121">
        <f t="shared" si="0"/>
        <v>-0.26500000000000001</v>
      </c>
    </row>
  </sheetData>
  <autoFilter ref="B9:T111"/>
  <mergeCells count="4">
    <mergeCell ref="E7:F7"/>
    <mergeCell ref="J7:R7"/>
    <mergeCell ref="T7:T8"/>
    <mergeCell ref="H7: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4"/>
  <sheetViews>
    <sheetView showGridLines="0" workbookViewId="0"/>
  </sheetViews>
  <sheetFormatPr defaultRowHeight="14.4" x14ac:dyDescent="0.3"/>
  <cols>
    <col min="2" max="2" width="8.33203125" style="1" hidden="1" customWidth="1"/>
    <col min="3" max="3" width="28.6640625" style="1" customWidth="1"/>
    <col min="4" max="4" width="37.6640625" style="1" bestFit="1" customWidth="1"/>
    <col min="5" max="5" width="14" style="1" bestFit="1" customWidth="1"/>
    <col min="6" max="6" width="63.109375" style="1" bestFit="1" customWidth="1"/>
  </cols>
  <sheetData>
    <row r="1" spans="2:6" ht="15.6" x14ac:dyDescent="0.3">
      <c r="B1" s="23"/>
      <c r="C1" s="23" t="s">
        <v>833</v>
      </c>
    </row>
    <row r="2" spans="2:6" x14ac:dyDescent="0.3">
      <c r="B2" s="24"/>
      <c r="C2" s="24" t="s">
        <v>834</v>
      </c>
    </row>
    <row r="4" spans="2:6" x14ac:dyDescent="0.3">
      <c r="B4" s="12" t="s">
        <v>578</v>
      </c>
      <c r="C4" s="12" t="s">
        <v>829</v>
      </c>
      <c r="D4" s="12" t="s">
        <v>830</v>
      </c>
      <c r="E4" s="12" t="s">
        <v>831</v>
      </c>
      <c r="F4" s="12" t="s">
        <v>832</v>
      </c>
    </row>
    <row r="5" spans="2:6" x14ac:dyDescent="0.3">
      <c r="B5" s="1" t="s">
        <v>476</v>
      </c>
      <c r="C5" s="4" t="s">
        <v>1</v>
      </c>
      <c r="D5" s="1" t="s">
        <v>778</v>
      </c>
      <c r="E5" s="16">
        <v>1300000</v>
      </c>
      <c r="F5" s="1" t="s">
        <v>101</v>
      </c>
    </row>
    <row r="6" spans="2:6" x14ac:dyDescent="0.3">
      <c r="B6" s="2" t="s">
        <v>477</v>
      </c>
      <c r="C6" s="26" t="s">
        <v>2</v>
      </c>
      <c r="D6" s="2" t="s">
        <v>786</v>
      </c>
      <c r="E6" s="25">
        <v>643414</v>
      </c>
      <c r="F6" s="2" t="s">
        <v>106</v>
      </c>
    </row>
    <row r="7" spans="2:6" x14ac:dyDescent="0.3">
      <c r="B7" s="2" t="s">
        <v>478</v>
      </c>
      <c r="C7" s="26" t="s">
        <v>3</v>
      </c>
      <c r="D7" s="2" t="s">
        <v>782</v>
      </c>
      <c r="E7" s="25">
        <v>0</v>
      </c>
      <c r="F7" s="2" t="s">
        <v>108</v>
      </c>
    </row>
    <row r="8" spans="2:6" x14ac:dyDescent="0.3">
      <c r="B8" s="2" t="s">
        <v>479</v>
      </c>
      <c r="C8" s="26" t="s">
        <v>4</v>
      </c>
      <c r="D8" s="2" t="s">
        <v>799</v>
      </c>
      <c r="E8" s="25">
        <v>800000</v>
      </c>
      <c r="F8" s="2" t="s">
        <v>111</v>
      </c>
    </row>
    <row r="9" spans="2:6" x14ac:dyDescent="0.3">
      <c r="B9" s="2" t="s">
        <v>480</v>
      </c>
      <c r="C9" s="26" t="s">
        <v>5</v>
      </c>
      <c r="D9" s="2" t="s">
        <v>761</v>
      </c>
      <c r="E9" s="25"/>
      <c r="F9" s="2" t="s">
        <v>112</v>
      </c>
    </row>
    <row r="10" spans="2:6" x14ac:dyDescent="0.3">
      <c r="B10" s="2" t="s">
        <v>481</v>
      </c>
      <c r="C10" s="26" t="s">
        <v>6</v>
      </c>
      <c r="D10" s="2" t="s">
        <v>783</v>
      </c>
      <c r="E10" s="25">
        <v>400000</v>
      </c>
      <c r="F10" s="2" t="s">
        <v>115</v>
      </c>
    </row>
    <row r="11" spans="2:6" x14ac:dyDescent="0.3">
      <c r="B11" s="2" t="s">
        <v>482</v>
      </c>
      <c r="C11" s="26" t="s">
        <v>7</v>
      </c>
      <c r="D11" s="2" t="s">
        <v>380</v>
      </c>
      <c r="E11" s="25">
        <v>555332</v>
      </c>
      <c r="F11" s="2" t="s">
        <v>118</v>
      </c>
    </row>
    <row r="12" spans="2:6" x14ac:dyDescent="0.3">
      <c r="B12" s="2" t="s">
        <v>483</v>
      </c>
      <c r="C12" s="26" t="s">
        <v>8</v>
      </c>
      <c r="D12" s="2" t="s">
        <v>780</v>
      </c>
      <c r="E12" s="25">
        <v>968000</v>
      </c>
      <c r="F12" s="2" t="s">
        <v>119</v>
      </c>
    </row>
    <row r="13" spans="2:6" x14ac:dyDescent="0.3">
      <c r="B13" s="2" t="s">
        <v>484</v>
      </c>
      <c r="C13" s="26" t="s">
        <v>9</v>
      </c>
      <c r="D13" s="2" t="s">
        <v>802</v>
      </c>
      <c r="E13" s="25">
        <v>0</v>
      </c>
      <c r="F13" s="2" t="s">
        <v>122</v>
      </c>
    </row>
    <row r="14" spans="2:6" x14ac:dyDescent="0.3">
      <c r="B14" s="2" t="s">
        <v>485</v>
      </c>
      <c r="C14" s="26" t="s">
        <v>10</v>
      </c>
      <c r="D14" s="2" t="s">
        <v>798</v>
      </c>
      <c r="E14" s="25">
        <v>600000</v>
      </c>
      <c r="F14" s="2" t="s">
        <v>126</v>
      </c>
    </row>
    <row r="15" spans="2:6" x14ac:dyDescent="0.3">
      <c r="B15" s="2" t="s">
        <v>486</v>
      </c>
      <c r="C15" s="26" t="s">
        <v>11</v>
      </c>
      <c r="D15" s="2" t="s">
        <v>821</v>
      </c>
      <c r="E15" s="25">
        <v>108352</v>
      </c>
      <c r="F15" s="2" t="s">
        <v>127</v>
      </c>
    </row>
    <row r="16" spans="2:6" x14ac:dyDescent="0.3">
      <c r="B16" s="2" t="s">
        <v>487</v>
      </c>
      <c r="C16" s="26" t="s">
        <v>12</v>
      </c>
      <c r="D16" s="2" t="s">
        <v>633</v>
      </c>
      <c r="E16" s="25">
        <v>2737500</v>
      </c>
      <c r="F16" s="2" t="s">
        <v>128</v>
      </c>
    </row>
    <row r="17" spans="2:6" x14ac:dyDescent="0.3">
      <c r="B17" s="2" t="s">
        <v>488</v>
      </c>
      <c r="C17" s="26" t="s">
        <v>13</v>
      </c>
      <c r="D17" s="2" t="s">
        <v>609</v>
      </c>
      <c r="E17" s="25">
        <v>2500000</v>
      </c>
      <c r="F17" s="2" t="s">
        <v>131</v>
      </c>
    </row>
    <row r="18" spans="2:6" x14ac:dyDescent="0.3">
      <c r="B18" s="2" t="s">
        <v>489</v>
      </c>
      <c r="C18" s="26" t="s">
        <v>14</v>
      </c>
      <c r="D18" s="2" t="s">
        <v>467</v>
      </c>
      <c r="E18" s="25">
        <v>0</v>
      </c>
      <c r="F18" s="2" t="s">
        <v>134</v>
      </c>
    </row>
    <row r="19" spans="2:6" x14ac:dyDescent="0.3">
      <c r="B19" s="2" t="s">
        <v>490</v>
      </c>
      <c r="C19" s="26" t="s">
        <v>15</v>
      </c>
      <c r="D19" s="2" t="s">
        <v>804</v>
      </c>
      <c r="E19" s="25">
        <v>0</v>
      </c>
      <c r="F19" s="2" t="s">
        <v>138</v>
      </c>
    </row>
    <row r="20" spans="2:6" x14ac:dyDescent="0.3">
      <c r="B20" s="2" t="s">
        <v>491</v>
      </c>
      <c r="C20" s="26" t="s">
        <v>459</v>
      </c>
      <c r="D20" s="2" t="s">
        <v>823</v>
      </c>
      <c r="E20" s="25">
        <v>1527988</v>
      </c>
      <c r="F20" s="2" t="s">
        <v>139</v>
      </c>
    </row>
    <row r="21" spans="2:6" x14ac:dyDescent="0.3">
      <c r="B21" s="2" t="s">
        <v>492</v>
      </c>
      <c r="C21" s="26" t="s">
        <v>17</v>
      </c>
      <c r="D21" s="2" t="s">
        <v>787</v>
      </c>
      <c r="E21" s="25">
        <v>1500000</v>
      </c>
      <c r="F21" s="2" t="s">
        <v>140</v>
      </c>
    </row>
    <row r="22" spans="2:6" x14ac:dyDescent="0.3">
      <c r="B22" s="2" t="s">
        <v>493</v>
      </c>
      <c r="C22" s="26" t="s">
        <v>18</v>
      </c>
      <c r="D22" s="2" t="s">
        <v>388</v>
      </c>
      <c r="E22" s="25">
        <v>20000000</v>
      </c>
      <c r="F22" s="2" t="s">
        <v>143</v>
      </c>
    </row>
    <row r="23" spans="2:6" x14ac:dyDescent="0.3">
      <c r="B23" s="2" t="s">
        <v>494</v>
      </c>
      <c r="C23" s="26" t="s">
        <v>19</v>
      </c>
      <c r="D23" s="2" t="s">
        <v>471</v>
      </c>
      <c r="E23" s="25">
        <v>500000</v>
      </c>
      <c r="F23" s="2" t="s">
        <v>148</v>
      </c>
    </row>
    <row r="24" spans="2:6" x14ac:dyDescent="0.3">
      <c r="B24" s="2" t="s">
        <v>495</v>
      </c>
      <c r="C24" s="26" t="s">
        <v>20</v>
      </c>
      <c r="D24" s="2" t="s">
        <v>762</v>
      </c>
      <c r="E24" s="25">
        <v>170636</v>
      </c>
      <c r="F24" s="2" t="s">
        <v>153</v>
      </c>
    </row>
    <row r="25" spans="2:6" x14ac:dyDescent="0.3">
      <c r="B25" s="2" t="s">
        <v>496</v>
      </c>
      <c r="C25" s="26" t="s">
        <v>21</v>
      </c>
      <c r="D25" s="2" t="s">
        <v>389</v>
      </c>
      <c r="E25" s="25">
        <v>3145203</v>
      </c>
      <c r="F25" s="2" t="s">
        <v>156</v>
      </c>
    </row>
    <row r="26" spans="2:6" x14ac:dyDescent="0.3">
      <c r="B26" s="2" t="s">
        <v>497</v>
      </c>
      <c r="C26" s="26" t="s">
        <v>22</v>
      </c>
      <c r="D26" s="2" t="s">
        <v>793</v>
      </c>
      <c r="E26" s="25">
        <v>5800000</v>
      </c>
      <c r="F26" s="2" t="s">
        <v>158</v>
      </c>
    </row>
    <row r="27" spans="2:6" x14ac:dyDescent="0.3">
      <c r="B27" s="2" t="s">
        <v>498</v>
      </c>
      <c r="C27" s="26" t="s">
        <v>23</v>
      </c>
      <c r="D27" s="2" t="s">
        <v>791</v>
      </c>
      <c r="E27" s="25">
        <v>120000</v>
      </c>
      <c r="F27" s="2" t="s">
        <v>161</v>
      </c>
    </row>
    <row r="28" spans="2:6" x14ac:dyDescent="0.3">
      <c r="B28" s="2" t="s">
        <v>499</v>
      </c>
      <c r="C28" s="26" t="s">
        <v>24</v>
      </c>
      <c r="D28" s="2" t="s">
        <v>809</v>
      </c>
      <c r="E28" s="25"/>
      <c r="F28" s="2" t="s">
        <v>162</v>
      </c>
    </row>
    <row r="29" spans="2:6" x14ac:dyDescent="0.3">
      <c r="B29" s="2" t="s">
        <v>500</v>
      </c>
      <c r="C29" s="26" t="s">
        <v>25</v>
      </c>
      <c r="D29" s="2" t="s">
        <v>794</v>
      </c>
      <c r="E29" s="25">
        <v>232266</v>
      </c>
      <c r="F29" s="2" t="s">
        <v>165</v>
      </c>
    </row>
    <row r="30" spans="2:6" x14ac:dyDescent="0.3">
      <c r="B30" s="2" t="s">
        <v>501</v>
      </c>
      <c r="C30" s="26" t="s">
        <v>26</v>
      </c>
      <c r="D30" s="2" t="s">
        <v>771</v>
      </c>
      <c r="E30" s="25">
        <v>2000000</v>
      </c>
      <c r="F30" s="2" t="s">
        <v>166</v>
      </c>
    </row>
    <row r="31" spans="2:6" x14ac:dyDescent="0.3">
      <c r="B31" s="2" t="s">
        <v>502</v>
      </c>
      <c r="C31" s="26" t="s">
        <v>27</v>
      </c>
      <c r="D31" s="2" t="s">
        <v>777</v>
      </c>
      <c r="E31" s="25">
        <v>1750000</v>
      </c>
      <c r="F31" s="2" t="s">
        <v>168</v>
      </c>
    </row>
    <row r="32" spans="2:6" x14ac:dyDescent="0.3">
      <c r="B32" s="2" t="s">
        <v>503</v>
      </c>
      <c r="C32" s="26" t="s">
        <v>28</v>
      </c>
      <c r="D32" s="2" t="s">
        <v>717</v>
      </c>
      <c r="E32" s="25">
        <v>2600000</v>
      </c>
      <c r="F32" s="2" t="s">
        <v>170</v>
      </c>
    </row>
    <row r="33" spans="2:6" x14ac:dyDescent="0.3">
      <c r="B33" s="2" t="s">
        <v>504</v>
      </c>
      <c r="C33" s="26" t="s">
        <v>29</v>
      </c>
      <c r="D33" s="2" t="s">
        <v>395</v>
      </c>
      <c r="E33" s="25">
        <v>90000</v>
      </c>
      <c r="F33" s="2" t="s">
        <v>172</v>
      </c>
    </row>
    <row r="34" spans="2:6" x14ac:dyDescent="0.3">
      <c r="B34" s="2" t="s">
        <v>505</v>
      </c>
      <c r="C34" s="26" t="s">
        <v>30</v>
      </c>
      <c r="D34" s="2" t="s">
        <v>806</v>
      </c>
      <c r="E34" s="25">
        <v>187500</v>
      </c>
      <c r="F34" s="2" t="s">
        <v>176</v>
      </c>
    </row>
    <row r="35" spans="2:6" x14ac:dyDescent="0.3">
      <c r="B35" s="2" t="s">
        <v>506</v>
      </c>
      <c r="C35" s="26" t="s">
        <v>31</v>
      </c>
      <c r="D35" s="2" t="s">
        <v>822</v>
      </c>
      <c r="E35" s="25">
        <v>200000</v>
      </c>
      <c r="F35" s="2" t="s">
        <v>178</v>
      </c>
    </row>
    <row r="36" spans="2:6" x14ac:dyDescent="0.3">
      <c r="B36" s="2" t="s">
        <v>507</v>
      </c>
      <c r="C36" s="26" t="s">
        <v>32</v>
      </c>
      <c r="D36" s="2" t="s">
        <v>732</v>
      </c>
      <c r="E36" s="25">
        <v>1000000</v>
      </c>
      <c r="F36" s="2" t="s">
        <v>181</v>
      </c>
    </row>
    <row r="37" spans="2:6" x14ac:dyDescent="0.3">
      <c r="B37" s="2" t="s">
        <v>508</v>
      </c>
      <c r="C37" s="26" t="s">
        <v>33</v>
      </c>
      <c r="D37" s="2" t="s">
        <v>400</v>
      </c>
      <c r="E37" s="25">
        <v>1010958</v>
      </c>
      <c r="F37" s="2" t="s">
        <v>184</v>
      </c>
    </row>
    <row r="38" spans="2:6" x14ac:dyDescent="0.3">
      <c r="B38" s="2" t="s">
        <v>509</v>
      </c>
      <c r="C38" s="26" t="s">
        <v>34</v>
      </c>
      <c r="D38" s="2" t="s">
        <v>815</v>
      </c>
      <c r="E38" s="25">
        <v>0</v>
      </c>
      <c r="F38" s="2" t="s">
        <v>186</v>
      </c>
    </row>
    <row r="39" spans="2:6" x14ac:dyDescent="0.3">
      <c r="B39" s="2" t="s">
        <v>573</v>
      </c>
      <c r="C39" s="26" t="s">
        <v>35</v>
      </c>
      <c r="D39" s="2" t="s">
        <v>827</v>
      </c>
      <c r="E39" s="25">
        <v>500000</v>
      </c>
      <c r="F39" s="2" t="s">
        <v>187</v>
      </c>
    </row>
    <row r="40" spans="2:6" x14ac:dyDescent="0.3">
      <c r="B40" s="2" t="s">
        <v>510</v>
      </c>
      <c r="C40" s="26" t="s">
        <v>36</v>
      </c>
      <c r="D40" s="2" t="s">
        <v>718</v>
      </c>
      <c r="E40" s="25">
        <v>315000</v>
      </c>
      <c r="F40" s="2" t="s">
        <v>188</v>
      </c>
    </row>
    <row r="41" spans="2:6" x14ac:dyDescent="0.3">
      <c r="B41" s="2" t="s">
        <v>511</v>
      </c>
      <c r="C41" s="26" t="s">
        <v>37</v>
      </c>
      <c r="D41" s="2" t="s">
        <v>805</v>
      </c>
      <c r="E41" s="25">
        <v>1178916</v>
      </c>
      <c r="F41" s="2" t="s">
        <v>189</v>
      </c>
    </row>
    <row r="42" spans="2:6" x14ac:dyDescent="0.3">
      <c r="B42" s="2" t="s">
        <v>512</v>
      </c>
      <c r="C42" s="26" t="s">
        <v>38</v>
      </c>
      <c r="D42" s="2" t="s">
        <v>774</v>
      </c>
      <c r="E42" s="25">
        <v>0</v>
      </c>
      <c r="F42" s="2" t="s">
        <v>192</v>
      </c>
    </row>
    <row r="43" spans="2:6" x14ac:dyDescent="0.3">
      <c r="B43" s="2" t="s">
        <v>513</v>
      </c>
      <c r="C43" s="26" t="s">
        <v>39</v>
      </c>
      <c r="D43" s="2" t="s">
        <v>820</v>
      </c>
      <c r="E43" s="25">
        <v>170000</v>
      </c>
      <c r="F43" s="2" t="s">
        <v>193</v>
      </c>
    </row>
    <row r="44" spans="2:6" x14ac:dyDescent="0.3">
      <c r="B44" s="2" t="s">
        <v>514</v>
      </c>
      <c r="C44" s="26" t="s">
        <v>40</v>
      </c>
      <c r="D44" s="2" t="s">
        <v>784</v>
      </c>
      <c r="E44" s="25">
        <v>0</v>
      </c>
      <c r="F44" s="2" t="s">
        <v>195</v>
      </c>
    </row>
    <row r="45" spans="2:6" x14ac:dyDescent="0.3">
      <c r="B45" s="2" t="s">
        <v>515</v>
      </c>
      <c r="C45" s="26" t="s">
        <v>41</v>
      </c>
      <c r="D45" s="2" t="s">
        <v>811</v>
      </c>
      <c r="E45" s="25">
        <v>6000000</v>
      </c>
      <c r="F45" s="2" t="s">
        <v>200</v>
      </c>
    </row>
    <row r="46" spans="2:6" x14ac:dyDescent="0.3">
      <c r="B46" s="2" t="s">
        <v>516</v>
      </c>
      <c r="C46" s="26" t="s">
        <v>42</v>
      </c>
      <c r="D46" s="2" t="s">
        <v>763</v>
      </c>
      <c r="E46" s="25">
        <v>530243</v>
      </c>
      <c r="F46" s="2" t="s">
        <v>205</v>
      </c>
    </row>
    <row r="47" spans="2:6" x14ac:dyDescent="0.3">
      <c r="B47" s="2" t="s">
        <v>517</v>
      </c>
      <c r="C47" s="26" t="s">
        <v>43</v>
      </c>
      <c r="D47" s="2" t="s">
        <v>819</v>
      </c>
      <c r="E47" s="25">
        <v>60000</v>
      </c>
      <c r="F47" s="2" t="s">
        <v>207</v>
      </c>
    </row>
    <row r="48" spans="2:6" x14ac:dyDescent="0.3">
      <c r="B48" s="2" t="s">
        <v>518</v>
      </c>
      <c r="C48" s="26" t="s">
        <v>44</v>
      </c>
      <c r="D48" s="2" t="s">
        <v>812</v>
      </c>
      <c r="E48" s="25">
        <v>0</v>
      </c>
      <c r="F48" s="2" t="s">
        <v>210</v>
      </c>
    </row>
    <row r="49" spans="2:6" x14ac:dyDescent="0.3">
      <c r="B49" s="2" t="s">
        <v>519</v>
      </c>
      <c r="C49" s="26" t="s">
        <v>45</v>
      </c>
      <c r="D49" s="2" t="s">
        <v>788</v>
      </c>
      <c r="E49" s="25">
        <v>0</v>
      </c>
      <c r="F49" s="2" t="s">
        <v>214</v>
      </c>
    </row>
    <row r="50" spans="2:6" x14ac:dyDescent="0.3">
      <c r="B50" s="2" t="s">
        <v>520</v>
      </c>
      <c r="C50" s="26" t="s">
        <v>46</v>
      </c>
      <c r="D50" s="2" t="s">
        <v>776</v>
      </c>
      <c r="E50" s="25">
        <v>1136523</v>
      </c>
      <c r="F50" s="2" t="s">
        <v>217</v>
      </c>
    </row>
    <row r="51" spans="2:6" s="123" customFormat="1" x14ac:dyDescent="0.3">
      <c r="B51" s="2" t="s">
        <v>522</v>
      </c>
      <c r="C51" s="26" t="s">
        <v>957</v>
      </c>
      <c r="D51" s="2"/>
      <c r="E51" s="25"/>
      <c r="F51" s="2"/>
    </row>
    <row r="52" spans="2:6" x14ac:dyDescent="0.3">
      <c r="B52" s="2" t="s">
        <v>521</v>
      </c>
      <c r="C52" s="26" t="s">
        <v>47</v>
      </c>
      <c r="D52" s="2" t="s">
        <v>576</v>
      </c>
      <c r="E52" s="25">
        <v>98401</v>
      </c>
      <c r="F52" s="2" t="s">
        <v>218</v>
      </c>
    </row>
    <row r="53" spans="2:6" x14ac:dyDescent="0.3">
      <c r="B53" s="2" t="s">
        <v>523</v>
      </c>
      <c r="C53" s="26" t="s">
        <v>457</v>
      </c>
      <c r="D53" s="2" t="s">
        <v>801</v>
      </c>
      <c r="E53" s="25">
        <v>257358</v>
      </c>
      <c r="F53" s="2" t="s">
        <v>221</v>
      </c>
    </row>
    <row r="54" spans="2:6" x14ac:dyDescent="0.3">
      <c r="B54" s="2" t="s">
        <v>524</v>
      </c>
      <c r="C54" s="26" t="s">
        <v>49</v>
      </c>
      <c r="D54" s="2" t="s">
        <v>772</v>
      </c>
      <c r="E54" s="25">
        <v>595241</v>
      </c>
      <c r="F54" s="2" t="s">
        <v>222</v>
      </c>
    </row>
    <row r="55" spans="2:6" x14ac:dyDescent="0.3">
      <c r="B55" s="2" t="s">
        <v>525</v>
      </c>
      <c r="C55" s="26" t="s">
        <v>50</v>
      </c>
      <c r="D55" s="2" t="s">
        <v>449</v>
      </c>
      <c r="E55" s="25">
        <v>1158171</v>
      </c>
      <c r="F55" s="2" t="s">
        <v>223</v>
      </c>
    </row>
    <row r="56" spans="2:6" x14ac:dyDescent="0.3">
      <c r="B56" s="2" t="s">
        <v>526</v>
      </c>
      <c r="C56" s="26" t="s">
        <v>51</v>
      </c>
      <c r="D56" s="2" t="s">
        <v>790</v>
      </c>
      <c r="E56" s="25">
        <v>5000000</v>
      </c>
      <c r="F56" s="2" t="s">
        <v>227</v>
      </c>
    </row>
    <row r="57" spans="2:6" x14ac:dyDescent="0.3">
      <c r="B57" s="2" t="s">
        <v>527</v>
      </c>
      <c r="C57" s="26" t="s">
        <v>52</v>
      </c>
      <c r="D57" s="2" t="s">
        <v>234</v>
      </c>
      <c r="E57" s="25">
        <v>2200000</v>
      </c>
      <c r="F57" s="2" t="s">
        <v>234</v>
      </c>
    </row>
    <row r="58" spans="2:6" x14ac:dyDescent="0.3">
      <c r="B58" s="2" t="s">
        <v>528</v>
      </c>
      <c r="C58" s="26" t="s">
        <v>53</v>
      </c>
      <c r="D58" s="2" t="s">
        <v>450</v>
      </c>
      <c r="E58" s="25">
        <v>0</v>
      </c>
      <c r="F58" s="2" t="s">
        <v>235</v>
      </c>
    </row>
    <row r="59" spans="2:6" x14ac:dyDescent="0.3">
      <c r="B59" s="2" t="s">
        <v>529</v>
      </c>
      <c r="C59" s="26" t="s">
        <v>54</v>
      </c>
      <c r="D59" s="2" t="s">
        <v>764</v>
      </c>
      <c r="E59" s="25">
        <v>500000</v>
      </c>
      <c r="F59" s="2" t="s">
        <v>237</v>
      </c>
    </row>
    <row r="60" spans="2:6" x14ac:dyDescent="0.3">
      <c r="B60" s="2" t="s">
        <v>530</v>
      </c>
      <c r="C60" s="26" t="s">
        <v>55</v>
      </c>
      <c r="D60" s="2" t="s">
        <v>818</v>
      </c>
      <c r="E60" s="25">
        <v>1000000</v>
      </c>
      <c r="F60" s="2" t="s">
        <v>238</v>
      </c>
    </row>
    <row r="61" spans="2:6" x14ac:dyDescent="0.3">
      <c r="B61" s="2" t="s">
        <v>531</v>
      </c>
      <c r="C61" s="26" t="s">
        <v>56</v>
      </c>
      <c r="D61" s="2" t="s">
        <v>824</v>
      </c>
      <c r="E61" s="25">
        <v>82000</v>
      </c>
      <c r="F61" s="2" t="s">
        <v>242</v>
      </c>
    </row>
    <row r="62" spans="2:6" x14ac:dyDescent="0.3">
      <c r="B62" s="2" t="s">
        <v>532</v>
      </c>
      <c r="C62" s="26" t="s">
        <v>57</v>
      </c>
      <c r="D62" s="2" t="s">
        <v>803</v>
      </c>
      <c r="E62" s="25"/>
      <c r="F62" s="2" t="s">
        <v>244</v>
      </c>
    </row>
    <row r="63" spans="2:6" x14ac:dyDescent="0.3">
      <c r="B63" s="2" t="s">
        <v>533</v>
      </c>
      <c r="C63" s="26" t="s">
        <v>58</v>
      </c>
      <c r="D63" s="2" t="s">
        <v>775</v>
      </c>
      <c r="E63" s="25">
        <v>1000000</v>
      </c>
      <c r="F63" s="2" t="s">
        <v>247</v>
      </c>
    </row>
    <row r="64" spans="2:6" x14ac:dyDescent="0.3">
      <c r="B64" s="2" t="s">
        <v>534</v>
      </c>
      <c r="C64" s="26" t="s">
        <v>59</v>
      </c>
      <c r="D64" s="2" t="s">
        <v>758</v>
      </c>
      <c r="E64" s="25">
        <v>8000000</v>
      </c>
      <c r="F64" s="2" t="s">
        <v>251</v>
      </c>
    </row>
    <row r="65" spans="2:6" x14ac:dyDescent="0.3">
      <c r="B65" s="2" t="s">
        <v>535</v>
      </c>
      <c r="C65" s="26" t="s">
        <v>458</v>
      </c>
      <c r="D65" s="2" t="s">
        <v>807</v>
      </c>
      <c r="E65" s="25"/>
      <c r="F65" s="2" t="s">
        <v>252</v>
      </c>
    </row>
    <row r="66" spans="2:6" x14ac:dyDescent="0.3">
      <c r="B66" s="2" t="s">
        <v>536</v>
      </c>
      <c r="C66" s="26" t="s">
        <v>61</v>
      </c>
      <c r="D66" s="2" t="s">
        <v>771</v>
      </c>
      <c r="E66" s="25">
        <v>12000000</v>
      </c>
      <c r="F66" s="2" t="s">
        <v>260</v>
      </c>
    </row>
    <row r="67" spans="2:6" x14ac:dyDescent="0.3">
      <c r="B67" s="2" t="s">
        <v>537</v>
      </c>
      <c r="C67" s="26" t="s">
        <v>62</v>
      </c>
      <c r="D67" s="2" t="s">
        <v>732</v>
      </c>
      <c r="E67" s="25">
        <v>42000000</v>
      </c>
      <c r="F67" s="2" t="s">
        <v>266</v>
      </c>
    </row>
    <row r="68" spans="2:6" x14ac:dyDescent="0.3">
      <c r="B68" s="2" t="s">
        <v>538</v>
      </c>
      <c r="C68" s="26" t="s">
        <v>63</v>
      </c>
      <c r="D68" s="2" t="s">
        <v>388</v>
      </c>
      <c r="E68" s="25">
        <v>30000</v>
      </c>
      <c r="F68" s="2" t="s">
        <v>271</v>
      </c>
    </row>
    <row r="69" spans="2:6" x14ac:dyDescent="0.3">
      <c r="B69" s="2" t="s">
        <v>539</v>
      </c>
      <c r="C69" s="26" t="s">
        <v>64</v>
      </c>
      <c r="D69" s="2" t="s">
        <v>789</v>
      </c>
      <c r="E69" s="25">
        <v>360000</v>
      </c>
      <c r="F69" s="2" t="s">
        <v>272</v>
      </c>
    </row>
    <row r="70" spans="2:6" x14ac:dyDescent="0.3">
      <c r="B70" s="2" t="s">
        <v>540</v>
      </c>
      <c r="C70" s="26" t="s">
        <v>65</v>
      </c>
      <c r="D70" s="2" t="s">
        <v>451</v>
      </c>
      <c r="E70" s="25">
        <v>0</v>
      </c>
      <c r="F70" s="2" t="s">
        <v>274</v>
      </c>
    </row>
    <row r="71" spans="2:6" x14ac:dyDescent="0.3">
      <c r="B71" s="2" t="s">
        <v>541</v>
      </c>
      <c r="C71" s="26" t="s">
        <v>66</v>
      </c>
      <c r="D71" s="2" t="s">
        <v>675</v>
      </c>
      <c r="E71" s="25">
        <v>5000000</v>
      </c>
      <c r="F71" s="2" t="s">
        <v>276</v>
      </c>
    </row>
    <row r="72" spans="2:6" x14ac:dyDescent="0.3">
      <c r="B72" s="2" t="s">
        <v>542</v>
      </c>
      <c r="C72" s="26" t="s">
        <v>67</v>
      </c>
      <c r="D72" s="2" t="s">
        <v>825</v>
      </c>
      <c r="E72" s="25">
        <v>283296</v>
      </c>
      <c r="F72" s="2" t="s">
        <v>278</v>
      </c>
    </row>
    <row r="73" spans="2:6" x14ac:dyDescent="0.3">
      <c r="B73" s="2" t="s">
        <v>543</v>
      </c>
      <c r="C73" s="26" t="s">
        <v>68</v>
      </c>
      <c r="D73" s="2" t="s">
        <v>781</v>
      </c>
      <c r="E73" s="25">
        <v>0</v>
      </c>
      <c r="F73" s="2" t="s">
        <v>279</v>
      </c>
    </row>
    <row r="74" spans="2:6" x14ac:dyDescent="0.3">
      <c r="B74" s="2" t="s">
        <v>544</v>
      </c>
      <c r="C74" s="26" t="s">
        <v>69</v>
      </c>
      <c r="D74" s="2" t="s">
        <v>792</v>
      </c>
      <c r="E74" s="25">
        <v>3000000</v>
      </c>
      <c r="F74" s="2" t="s">
        <v>281</v>
      </c>
    </row>
    <row r="75" spans="2:6" x14ac:dyDescent="0.3">
      <c r="B75" s="2" t="s">
        <v>545</v>
      </c>
      <c r="C75" s="26" t="s">
        <v>70</v>
      </c>
      <c r="D75" s="2" t="s">
        <v>767</v>
      </c>
      <c r="E75" s="25">
        <v>4500000</v>
      </c>
      <c r="F75" s="2" t="s">
        <v>283</v>
      </c>
    </row>
    <row r="76" spans="2:6" x14ac:dyDescent="0.3">
      <c r="B76" s="2" t="s">
        <v>546</v>
      </c>
      <c r="C76" s="26" t="s">
        <v>71</v>
      </c>
      <c r="D76" s="2" t="s">
        <v>797</v>
      </c>
      <c r="E76" s="25">
        <v>500000</v>
      </c>
      <c r="F76" s="2" t="s">
        <v>286</v>
      </c>
    </row>
    <row r="77" spans="2:6" x14ac:dyDescent="0.3">
      <c r="B77" s="2" t="s">
        <v>547</v>
      </c>
      <c r="C77" s="26" t="s">
        <v>72</v>
      </c>
      <c r="D77" s="2" t="s">
        <v>766</v>
      </c>
      <c r="E77" s="25">
        <v>2250000</v>
      </c>
      <c r="F77" s="2" t="s">
        <v>288</v>
      </c>
    </row>
    <row r="78" spans="2:6" x14ac:dyDescent="0.3">
      <c r="B78" s="2" t="s">
        <v>548</v>
      </c>
      <c r="C78" s="26" t="s">
        <v>73</v>
      </c>
      <c r="D78" s="2" t="s">
        <v>768</v>
      </c>
      <c r="E78" s="25">
        <v>391085</v>
      </c>
      <c r="F78" s="2" t="s">
        <v>290</v>
      </c>
    </row>
    <row r="79" spans="2:6" x14ac:dyDescent="0.3">
      <c r="B79" s="2" t="s">
        <v>549</v>
      </c>
      <c r="C79" s="26" t="s">
        <v>74</v>
      </c>
      <c r="D79" s="2" t="s">
        <v>730</v>
      </c>
      <c r="E79" s="25">
        <v>3200000</v>
      </c>
      <c r="F79" s="2" t="s">
        <v>293</v>
      </c>
    </row>
    <row r="80" spans="2:6" x14ac:dyDescent="0.3">
      <c r="B80" s="2" t="s">
        <v>550</v>
      </c>
      <c r="C80" s="26" t="s">
        <v>75</v>
      </c>
      <c r="D80" s="2" t="s">
        <v>757</v>
      </c>
      <c r="E80" s="25">
        <v>484017</v>
      </c>
      <c r="F80" s="2" t="s">
        <v>294</v>
      </c>
    </row>
    <row r="81" spans="2:6" x14ac:dyDescent="0.3">
      <c r="B81" s="2" t="s">
        <v>551</v>
      </c>
      <c r="C81" s="26" t="s">
        <v>76</v>
      </c>
      <c r="D81" s="2" t="s">
        <v>576</v>
      </c>
      <c r="E81" s="25">
        <v>0</v>
      </c>
      <c r="F81" s="2"/>
    </row>
    <row r="82" spans="2:6" x14ac:dyDescent="0.3">
      <c r="B82" s="2" t="s">
        <v>575</v>
      </c>
      <c r="C82" s="26" t="s">
        <v>77</v>
      </c>
      <c r="D82" s="2" t="s">
        <v>828</v>
      </c>
      <c r="E82" s="25">
        <v>2000000</v>
      </c>
      <c r="F82" s="2" t="s">
        <v>299</v>
      </c>
    </row>
    <row r="83" spans="2:6" x14ac:dyDescent="0.3">
      <c r="B83" s="2" t="s">
        <v>552</v>
      </c>
      <c r="C83" s="26" t="s">
        <v>78</v>
      </c>
      <c r="D83" s="2" t="s">
        <v>800</v>
      </c>
      <c r="E83" s="25">
        <v>170000</v>
      </c>
      <c r="F83" s="2" t="s">
        <v>302</v>
      </c>
    </row>
    <row r="84" spans="2:6" x14ac:dyDescent="0.3">
      <c r="B84" s="2" t="s">
        <v>553</v>
      </c>
      <c r="C84" s="26" t="s">
        <v>79</v>
      </c>
      <c r="D84" s="2" t="s">
        <v>386</v>
      </c>
      <c r="E84" s="25"/>
      <c r="F84" s="2" t="s">
        <v>303</v>
      </c>
    </row>
    <row r="85" spans="2:6" x14ac:dyDescent="0.3">
      <c r="B85" s="2" t="s">
        <v>554</v>
      </c>
      <c r="C85" s="26" t="s">
        <v>80</v>
      </c>
      <c r="D85" s="2" t="s">
        <v>808</v>
      </c>
      <c r="E85" s="25">
        <v>7000000</v>
      </c>
      <c r="F85" s="2" t="s">
        <v>308</v>
      </c>
    </row>
    <row r="86" spans="2:6" x14ac:dyDescent="0.3">
      <c r="B86" s="2" t="s">
        <v>555</v>
      </c>
      <c r="C86" s="26" t="s">
        <v>81</v>
      </c>
      <c r="D86" s="2" t="s">
        <v>769</v>
      </c>
      <c r="E86" s="25">
        <v>18000000</v>
      </c>
      <c r="F86" s="2" t="s">
        <v>313</v>
      </c>
    </row>
    <row r="87" spans="2:6" x14ac:dyDescent="0.3">
      <c r="B87" s="2" t="s">
        <v>556</v>
      </c>
      <c r="C87" s="26" t="s">
        <v>82</v>
      </c>
      <c r="D87" s="2" t="s">
        <v>428</v>
      </c>
      <c r="E87" s="25">
        <v>24000000</v>
      </c>
      <c r="F87" s="2" t="s">
        <v>320</v>
      </c>
    </row>
    <row r="88" spans="2:6" x14ac:dyDescent="0.3">
      <c r="B88" s="2" t="s">
        <v>557</v>
      </c>
      <c r="C88" s="26" t="s">
        <v>83</v>
      </c>
      <c r="D88" s="2" t="s">
        <v>779</v>
      </c>
      <c r="E88" s="25">
        <v>488067</v>
      </c>
      <c r="F88" s="2" t="s">
        <v>322</v>
      </c>
    </row>
    <row r="89" spans="2:6" x14ac:dyDescent="0.3">
      <c r="B89" s="2" t="s">
        <v>558</v>
      </c>
      <c r="C89" s="26" t="s">
        <v>84</v>
      </c>
      <c r="D89" s="2" t="s">
        <v>807</v>
      </c>
      <c r="E89" s="25">
        <v>998950</v>
      </c>
      <c r="F89" s="2" t="s">
        <v>326</v>
      </c>
    </row>
    <row r="90" spans="2:6" x14ac:dyDescent="0.3">
      <c r="B90" s="2" t="s">
        <v>559</v>
      </c>
      <c r="C90" s="26" t="s">
        <v>85</v>
      </c>
      <c r="D90" s="2" t="s">
        <v>785</v>
      </c>
      <c r="E90" s="25">
        <v>0</v>
      </c>
      <c r="F90" s="2" t="s">
        <v>327</v>
      </c>
    </row>
    <row r="91" spans="2:6" x14ac:dyDescent="0.3">
      <c r="B91" s="2" t="s">
        <v>560</v>
      </c>
      <c r="C91" s="26" t="s">
        <v>86</v>
      </c>
      <c r="D91" s="2" t="s">
        <v>765</v>
      </c>
      <c r="E91" s="25">
        <v>365000</v>
      </c>
      <c r="F91" s="2" t="s">
        <v>328</v>
      </c>
    </row>
    <row r="92" spans="2:6" x14ac:dyDescent="0.3">
      <c r="B92" s="2" t="s">
        <v>574</v>
      </c>
      <c r="C92" s="26" t="s">
        <v>87</v>
      </c>
      <c r="D92" s="2" t="s">
        <v>826</v>
      </c>
      <c r="E92" s="25">
        <v>3000000</v>
      </c>
      <c r="F92" s="2" t="s">
        <v>331</v>
      </c>
    </row>
    <row r="93" spans="2:6" x14ac:dyDescent="0.3">
      <c r="B93" s="2" t="s">
        <v>561</v>
      </c>
      <c r="C93" s="26" t="s">
        <v>88</v>
      </c>
      <c r="D93" s="2" t="s">
        <v>426</v>
      </c>
      <c r="E93" s="25">
        <v>10000000</v>
      </c>
      <c r="F93" s="2" t="s">
        <v>333</v>
      </c>
    </row>
    <row r="94" spans="2:6" x14ac:dyDescent="0.3">
      <c r="B94" s="2" t="s">
        <v>562</v>
      </c>
      <c r="C94" s="26" t="s">
        <v>89</v>
      </c>
      <c r="D94" s="2" t="s">
        <v>760</v>
      </c>
      <c r="E94" s="25">
        <v>3800000</v>
      </c>
      <c r="F94" s="2" t="s">
        <v>337</v>
      </c>
    </row>
    <row r="95" spans="2:6" x14ac:dyDescent="0.3">
      <c r="B95" s="2" t="s">
        <v>563</v>
      </c>
      <c r="C95" s="26" t="s">
        <v>90</v>
      </c>
      <c r="D95" s="2" t="s">
        <v>770</v>
      </c>
      <c r="E95" s="25">
        <v>70900</v>
      </c>
      <c r="F95" s="2" t="s">
        <v>339</v>
      </c>
    </row>
    <row r="96" spans="2:6" x14ac:dyDescent="0.3">
      <c r="B96" s="2" t="s">
        <v>564</v>
      </c>
      <c r="C96" s="26" t="s">
        <v>91</v>
      </c>
      <c r="D96" s="2" t="s">
        <v>817</v>
      </c>
      <c r="E96" s="25">
        <v>0</v>
      </c>
      <c r="F96" s="2" t="s">
        <v>340</v>
      </c>
    </row>
    <row r="97" spans="2:6" x14ac:dyDescent="0.3">
      <c r="B97" s="2" t="s">
        <v>565</v>
      </c>
      <c r="C97" s="26" t="s">
        <v>92</v>
      </c>
      <c r="D97" s="2" t="s">
        <v>796</v>
      </c>
      <c r="E97" s="25">
        <v>1000000</v>
      </c>
      <c r="F97" s="2" t="s">
        <v>343</v>
      </c>
    </row>
    <row r="98" spans="2:6" x14ac:dyDescent="0.3">
      <c r="B98" s="2" t="s">
        <v>566</v>
      </c>
      <c r="C98" s="26" t="s">
        <v>93</v>
      </c>
      <c r="D98" s="2" t="s">
        <v>810</v>
      </c>
      <c r="E98" s="25">
        <v>500000</v>
      </c>
      <c r="F98" s="2" t="s">
        <v>345</v>
      </c>
    </row>
    <row r="99" spans="2:6" x14ac:dyDescent="0.3">
      <c r="B99" s="2" t="s">
        <v>567</v>
      </c>
      <c r="C99" s="26" t="s">
        <v>94</v>
      </c>
      <c r="D99" s="2" t="s">
        <v>816</v>
      </c>
      <c r="E99" s="25">
        <v>90800</v>
      </c>
      <c r="F99" s="2" t="s">
        <v>348</v>
      </c>
    </row>
    <row r="100" spans="2:6" x14ac:dyDescent="0.3">
      <c r="B100" s="2" t="s">
        <v>568</v>
      </c>
      <c r="C100" s="26" t="s">
        <v>95</v>
      </c>
      <c r="D100" s="2" t="s">
        <v>795</v>
      </c>
      <c r="E100" s="25">
        <v>1250000</v>
      </c>
      <c r="F100" s="2" t="s">
        <v>350</v>
      </c>
    </row>
    <row r="101" spans="2:6" x14ac:dyDescent="0.3">
      <c r="B101" s="2" t="s">
        <v>569</v>
      </c>
      <c r="C101" s="26" t="s">
        <v>96</v>
      </c>
      <c r="D101" s="2" t="s">
        <v>773</v>
      </c>
      <c r="E101" s="25">
        <v>1161668</v>
      </c>
      <c r="F101" s="2" t="s">
        <v>355</v>
      </c>
    </row>
    <row r="102" spans="2:6" x14ac:dyDescent="0.3">
      <c r="B102" s="2" t="s">
        <v>570</v>
      </c>
      <c r="C102" s="26" t="s">
        <v>97</v>
      </c>
      <c r="D102" s="2" t="s">
        <v>759</v>
      </c>
      <c r="E102" s="25">
        <v>7000000</v>
      </c>
      <c r="F102" s="2" t="s">
        <v>358</v>
      </c>
    </row>
    <row r="103" spans="2:6" x14ac:dyDescent="0.3">
      <c r="B103" s="2" t="s">
        <v>571</v>
      </c>
      <c r="C103" s="26" t="s">
        <v>98</v>
      </c>
      <c r="D103" s="2" t="s">
        <v>813</v>
      </c>
      <c r="E103" s="25">
        <v>392000</v>
      </c>
      <c r="F103" s="2" t="s">
        <v>359</v>
      </c>
    </row>
    <row r="104" spans="2:6" x14ac:dyDescent="0.3">
      <c r="B104" s="2" t="s">
        <v>572</v>
      </c>
      <c r="C104" s="26" t="s">
        <v>99</v>
      </c>
      <c r="D104" s="2" t="s">
        <v>814</v>
      </c>
      <c r="E104" s="25">
        <v>110000</v>
      </c>
      <c r="F104" s="2" t="s">
        <v>360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showGridLines="0" workbookViewId="0"/>
  </sheetViews>
  <sheetFormatPr defaultRowHeight="14.4" x14ac:dyDescent="0.3"/>
  <cols>
    <col min="1" max="1" width="7" style="11" customWidth="1"/>
    <col min="2" max="2" width="8.33203125" style="1" hidden="1" customWidth="1"/>
    <col min="3" max="3" width="28.6640625" style="1" customWidth="1"/>
    <col min="4" max="4" width="22.109375" style="1" bestFit="1" customWidth="1"/>
    <col min="5" max="5" width="14" style="1" bestFit="1" customWidth="1"/>
    <col min="6" max="6" width="63.109375" style="1" bestFit="1" customWidth="1"/>
  </cols>
  <sheetData>
    <row r="1" spans="1:6" ht="15.6" x14ac:dyDescent="0.3">
      <c r="A1" s="51"/>
      <c r="B1" s="23"/>
      <c r="C1" s="23" t="s">
        <v>835</v>
      </c>
    </row>
    <row r="2" spans="1:6" x14ac:dyDescent="0.3">
      <c r="A2" s="14"/>
      <c r="B2" s="24"/>
      <c r="C2" s="24" t="s">
        <v>837</v>
      </c>
    </row>
    <row r="4" spans="1:6" x14ac:dyDescent="0.3">
      <c r="A4" s="52"/>
      <c r="B4" s="12" t="s">
        <v>578</v>
      </c>
      <c r="C4" s="12" t="s">
        <v>829</v>
      </c>
      <c r="D4" s="12" t="s">
        <v>830</v>
      </c>
      <c r="E4" s="12" t="s">
        <v>836</v>
      </c>
      <c r="F4" s="12" t="s">
        <v>832</v>
      </c>
    </row>
    <row r="5" spans="1:6" x14ac:dyDescent="0.3">
      <c r="A5" s="30"/>
      <c r="B5" s="28" t="s">
        <v>476</v>
      </c>
      <c r="C5" s="30" t="s">
        <v>1</v>
      </c>
      <c r="D5" s="28" t="s">
        <v>657</v>
      </c>
      <c r="E5" s="32" t="s">
        <v>658</v>
      </c>
      <c r="F5" s="28" t="s">
        <v>101</v>
      </c>
    </row>
    <row r="6" spans="1:6" x14ac:dyDescent="0.3">
      <c r="A6" s="30"/>
      <c r="B6" s="2" t="s">
        <v>477</v>
      </c>
      <c r="C6" s="26" t="s">
        <v>2</v>
      </c>
      <c r="D6" s="2" t="s">
        <v>673</v>
      </c>
      <c r="E6" s="27" t="s">
        <v>674</v>
      </c>
      <c r="F6" s="2" t="s">
        <v>104</v>
      </c>
    </row>
    <row r="7" spans="1:6" x14ac:dyDescent="0.3">
      <c r="A7" s="30"/>
      <c r="B7" s="2" t="s">
        <v>478</v>
      </c>
      <c r="C7" s="26" t="s">
        <v>3</v>
      </c>
      <c r="D7" s="2" t="s">
        <v>664</v>
      </c>
      <c r="E7" s="27" t="s">
        <v>665</v>
      </c>
      <c r="F7" s="2" t="s">
        <v>108</v>
      </c>
    </row>
    <row r="8" spans="1:6" x14ac:dyDescent="0.3">
      <c r="A8" s="30"/>
      <c r="B8" s="2" t="s">
        <v>479</v>
      </c>
      <c r="C8" s="26" t="s">
        <v>4</v>
      </c>
      <c r="D8" s="2" t="s">
        <v>694</v>
      </c>
      <c r="E8" s="27" t="s">
        <v>695</v>
      </c>
      <c r="F8" s="2" t="s">
        <v>111</v>
      </c>
    </row>
    <row r="9" spans="1:6" x14ac:dyDescent="0.3">
      <c r="A9" s="30"/>
      <c r="B9" s="2" t="s">
        <v>480</v>
      </c>
      <c r="C9" s="26" t="s">
        <v>5</v>
      </c>
      <c r="D9" s="2" t="s">
        <v>446</v>
      </c>
      <c r="E9" s="27" t="s">
        <v>601</v>
      </c>
      <c r="F9" s="2" t="s">
        <v>112</v>
      </c>
    </row>
    <row r="10" spans="1:6" x14ac:dyDescent="0.3">
      <c r="A10" s="30"/>
      <c r="B10" s="2" t="s">
        <v>481</v>
      </c>
      <c r="C10" s="26" t="s">
        <v>6</v>
      </c>
      <c r="D10" s="2" t="s">
        <v>666</v>
      </c>
      <c r="E10" s="27" t="s">
        <v>616</v>
      </c>
      <c r="F10" s="2" t="s">
        <v>115</v>
      </c>
    </row>
    <row r="11" spans="1:6" x14ac:dyDescent="0.3">
      <c r="A11" s="30"/>
      <c r="B11" s="2" t="s">
        <v>482</v>
      </c>
      <c r="C11" s="26" t="s">
        <v>7</v>
      </c>
      <c r="D11" s="2" t="s">
        <v>379</v>
      </c>
      <c r="E11" s="27" t="s">
        <v>638</v>
      </c>
      <c r="F11" s="2" t="s">
        <v>118</v>
      </c>
    </row>
    <row r="12" spans="1:6" x14ac:dyDescent="0.3">
      <c r="A12" s="30"/>
      <c r="B12" s="2" t="s">
        <v>483</v>
      </c>
      <c r="C12" s="26" t="s">
        <v>8</v>
      </c>
      <c r="D12" s="2" t="s">
        <v>660</v>
      </c>
      <c r="E12" s="27" t="s">
        <v>661</v>
      </c>
      <c r="F12" s="2" t="s">
        <v>119</v>
      </c>
    </row>
    <row r="13" spans="1:6" x14ac:dyDescent="0.3">
      <c r="A13" s="30"/>
      <c r="B13" s="2" t="s">
        <v>484</v>
      </c>
      <c r="C13" s="26" t="s">
        <v>9</v>
      </c>
      <c r="D13" s="2" t="s">
        <v>701</v>
      </c>
      <c r="E13" s="27" t="s">
        <v>702</v>
      </c>
      <c r="F13" s="2" t="s">
        <v>122</v>
      </c>
    </row>
    <row r="14" spans="1:6" x14ac:dyDescent="0.3">
      <c r="A14" s="30"/>
      <c r="B14" s="2" t="s">
        <v>485</v>
      </c>
      <c r="C14" s="26" t="s">
        <v>10</v>
      </c>
      <c r="D14" s="2" t="s">
        <v>692</v>
      </c>
      <c r="E14" s="27" t="s">
        <v>693</v>
      </c>
      <c r="F14" s="2" t="s">
        <v>125</v>
      </c>
    </row>
    <row r="15" spans="1:6" x14ac:dyDescent="0.3">
      <c r="A15" s="30"/>
      <c r="B15" s="2" t="s">
        <v>486</v>
      </c>
      <c r="C15" s="26" t="s">
        <v>11</v>
      </c>
      <c r="D15" s="2" t="s">
        <v>745</v>
      </c>
      <c r="E15" s="27" t="s">
        <v>638</v>
      </c>
      <c r="F15" s="2" t="s">
        <v>127</v>
      </c>
    </row>
    <row r="16" spans="1:6" x14ac:dyDescent="0.3">
      <c r="A16" s="30"/>
      <c r="B16" s="2" t="s">
        <v>487</v>
      </c>
      <c r="C16" s="26" t="s">
        <v>12</v>
      </c>
      <c r="D16" s="2" t="s">
        <v>633</v>
      </c>
      <c r="E16" s="27" t="s">
        <v>634</v>
      </c>
      <c r="F16" s="2" t="s">
        <v>128</v>
      </c>
    </row>
    <row r="17" spans="1:6" x14ac:dyDescent="0.3">
      <c r="A17" s="30"/>
      <c r="B17" s="2" t="s">
        <v>488</v>
      </c>
      <c r="C17" s="26" t="s">
        <v>13</v>
      </c>
      <c r="D17" s="2" t="s">
        <v>609</v>
      </c>
      <c r="E17" s="27" t="s">
        <v>610</v>
      </c>
      <c r="F17" s="2" t="s">
        <v>131</v>
      </c>
    </row>
    <row r="18" spans="1:6" x14ac:dyDescent="0.3">
      <c r="A18" s="30"/>
      <c r="B18" s="2" t="s">
        <v>489</v>
      </c>
      <c r="C18" s="26" t="s">
        <v>14</v>
      </c>
      <c r="D18" s="2" t="s">
        <v>670</v>
      </c>
      <c r="E18" s="27">
        <v>1830</v>
      </c>
      <c r="F18" s="2" t="s">
        <v>134</v>
      </c>
    </row>
    <row r="19" spans="1:6" x14ac:dyDescent="0.3">
      <c r="A19" s="30"/>
      <c r="B19" s="2" t="s">
        <v>490</v>
      </c>
      <c r="C19" s="26" t="s">
        <v>15</v>
      </c>
      <c r="D19" s="2" t="s">
        <v>705</v>
      </c>
      <c r="E19" s="27" t="s">
        <v>669</v>
      </c>
      <c r="F19" s="2" t="s">
        <v>138</v>
      </c>
    </row>
    <row r="20" spans="1:6" x14ac:dyDescent="0.3">
      <c r="A20" s="30"/>
      <c r="B20" s="2" t="s">
        <v>491</v>
      </c>
      <c r="C20" s="26" t="s">
        <v>459</v>
      </c>
      <c r="D20" s="2" t="s">
        <v>751</v>
      </c>
      <c r="E20" s="27" t="s">
        <v>747</v>
      </c>
      <c r="F20" s="2" t="s">
        <v>139</v>
      </c>
    </row>
    <row r="21" spans="1:6" x14ac:dyDescent="0.3">
      <c r="A21" s="30"/>
      <c r="B21" s="2" t="s">
        <v>492</v>
      </c>
      <c r="C21" s="26" t="s">
        <v>17</v>
      </c>
      <c r="D21" s="2" t="s">
        <v>675</v>
      </c>
      <c r="E21" s="27" t="s">
        <v>676</v>
      </c>
      <c r="F21" s="2" t="s">
        <v>140</v>
      </c>
    </row>
    <row r="22" spans="1:6" x14ac:dyDescent="0.3">
      <c r="A22" s="30"/>
      <c r="B22" s="2" t="s">
        <v>493</v>
      </c>
      <c r="C22" s="26" t="s">
        <v>18</v>
      </c>
      <c r="D22" s="2" t="s">
        <v>611</v>
      </c>
      <c r="E22" s="27" t="s">
        <v>612</v>
      </c>
      <c r="F22" s="2" t="s">
        <v>143</v>
      </c>
    </row>
    <row r="23" spans="1:6" x14ac:dyDescent="0.3">
      <c r="A23" s="30"/>
      <c r="B23" s="2" t="s">
        <v>494</v>
      </c>
      <c r="C23" s="26" t="s">
        <v>19</v>
      </c>
      <c r="D23" s="2" t="s">
        <v>715</v>
      </c>
      <c r="E23" s="27" t="s">
        <v>638</v>
      </c>
      <c r="F23" s="2" t="s">
        <v>148</v>
      </c>
    </row>
    <row r="24" spans="1:6" x14ac:dyDescent="0.3">
      <c r="A24" s="30"/>
      <c r="B24" s="2" t="s">
        <v>495</v>
      </c>
      <c r="C24" s="26" t="s">
        <v>20</v>
      </c>
      <c r="D24" s="2" t="s">
        <v>602</v>
      </c>
      <c r="E24" s="27">
        <v>1817</v>
      </c>
      <c r="F24" s="2" t="s">
        <v>151</v>
      </c>
    </row>
    <row r="25" spans="1:6" x14ac:dyDescent="0.3">
      <c r="A25" s="30"/>
      <c r="B25" s="2" t="s">
        <v>496</v>
      </c>
      <c r="C25" s="26" t="s">
        <v>21</v>
      </c>
      <c r="D25" s="2" t="s">
        <v>647</v>
      </c>
      <c r="E25" s="27" t="s">
        <v>648</v>
      </c>
      <c r="F25" s="2" t="s">
        <v>155</v>
      </c>
    </row>
    <row r="26" spans="1:6" x14ac:dyDescent="0.3">
      <c r="A26" s="30"/>
      <c r="B26" s="2" t="s">
        <v>497</v>
      </c>
      <c r="C26" s="26" t="s">
        <v>22</v>
      </c>
      <c r="D26" s="2" t="s">
        <v>685</v>
      </c>
      <c r="E26" s="27" t="s">
        <v>686</v>
      </c>
      <c r="F26" s="2" t="s">
        <v>158</v>
      </c>
    </row>
    <row r="27" spans="1:6" x14ac:dyDescent="0.3">
      <c r="A27" s="30"/>
      <c r="B27" s="2" t="s">
        <v>498</v>
      </c>
      <c r="C27" s="26" t="s">
        <v>23</v>
      </c>
      <c r="D27" s="2" t="s">
        <v>681</v>
      </c>
      <c r="E27" s="27" t="s">
        <v>682</v>
      </c>
      <c r="F27" s="2" t="s">
        <v>161</v>
      </c>
    </row>
    <row r="28" spans="1:6" x14ac:dyDescent="0.3">
      <c r="A28" s="30"/>
      <c r="B28" s="2" t="s">
        <v>499</v>
      </c>
      <c r="C28" s="26" t="s">
        <v>24</v>
      </c>
      <c r="D28" s="2" t="s">
        <v>722</v>
      </c>
      <c r="E28" s="27" t="s">
        <v>723</v>
      </c>
      <c r="F28" s="2" t="s">
        <v>162</v>
      </c>
    </row>
    <row r="29" spans="1:6" x14ac:dyDescent="0.3">
      <c r="A29" s="30"/>
      <c r="B29" s="2" t="s">
        <v>500</v>
      </c>
      <c r="C29" s="26" t="s">
        <v>25</v>
      </c>
      <c r="D29" s="2" t="s">
        <v>379</v>
      </c>
      <c r="E29" s="27" t="s">
        <v>661</v>
      </c>
      <c r="F29" s="2" t="s">
        <v>165</v>
      </c>
    </row>
    <row r="30" spans="1:6" x14ac:dyDescent="0.3">
      <c r="A30" s="30"/>
      <c r="B30" s="2" t="s">
        <v>501</v>
      </c>
      <c r="C30" s="26" t="s">
        <v>26</v>
      </c>
      <c r="D30" s="2" t="s">
        <v>635</v>
      </c>
      <c r="E30" s="27" t="s">
        <v>636</v>
      </c>
      <c r="F30" s="2" t="s">
        <v>166</v>
      </c>
    </row>
    <row r="31" spans="1:6" x14ac:dyDescent="0.3">
      <c r="A31" s="30"/>
      <c r="B31" s="2" t="s">
        <v>502</v>
      </c>
      <c r="C31" s="26" t="s">
        <v>27</v>
      </c>
      <c r="D31" s="2" t="s">
        <v>655</v>
      </c>
      <c r="E31" s="27" t="s">
        <v>656</v>
      </c>
      <c r="F31" s="2" t="s">
        <v>168</v>
      </c>
    </row>
    <row r="32" spans="1:6" x14ac:dyDescent="0.3">
      <c r="A32" s="30"/>
      <c r="B32" s="2" t="s">
        <v>503</v>
      </c>
      <c r="C32" s="26" t="s">
        <v>28</v>
      </c>
      <c r="D32" s="2" t="s">
        <v>717</v>
      </c>
      <c r="E32" s="27" t="s">
        <v>663</v>
      </c>
      <c r="F32" s="2" t="s">
        <v>170</v>
      </c>
    </row>
    <row r="33" spans="1:6" x14ac:dyDescent="0.3">
      <c r="A33" s="30"/>
      <c r="B33" s="2" t="s">
        <v>504</v>
      </c>
      <c r="C33" s="26" t="s">
        <v>29</v>
      </c>
      <c r="D33" s="2" t="s">
        <v>716</v>
      </c>
      <c r="E33" s="27" t="s">
        <v>707</v>
      </c>
      <c r="F33" s="2" t="s">
        <v>172</v>
      </c>
    </row>
    <row r="34" spans="1:6" x14ac:dyDescent="0.3">
      <c r="A34" s="30"/>
      <c r="B34" s="2" t="s">
        <v>505</v>
      </c>
      <c r="C34" s="26" t="s">
        <v>30</v>
      </c>
      <c r="D34" s="2" t="s">
        <v>708</v>
      </c>
      <c r="E34" s="27" t="s">
        <v>709</v>
      </c>
      <c r="F34" s="2" t="s">
        <v>176</v>
      </c>
    </row>
    <row r="35" spans="1:6" x14ac:dyDescent="0.3">
      <c r="A35" s="30"/>
      <c r="B35" s="2" t="s">
        <v>506</v>
      </c>
      <c r="C35" s="26" t="s">
        <v>31</v>
      </c>
      <c r="D35" s="2" t="s">
        <v>728</v>
      </c>
      <c r="E35" s="27" t="s">
        <v>750</v>
      </c>
      <c r="F35" s="2" t="s">
        <v>178</v>
      </c>
    </row>
    <row r="36" spans="1:6" x14ac:dyDescent="0.3">
      <c r="A36" s="30"/>
      <c r="B36" s="2" t="s">
        <v>507</v>
      </c>
      <c r="C36" s="26" t="s">
        <v>32</v>
      </c>
      <c r="D36" s="2" t="s">
        <v>654</v>
      </c>
      <c r="E36" s="27">
        <v>1967</v>
      </c>
      <c r="F36" s="2" t="s">
        <v>180</v>
      </c>
    </row>
    <row r="37" spans="1:6" x14ac:dyDescent="0.3">
      <c r="A37" s="30"/>
      <c r="B37" s="2" t="s">
        <v>508</v>
      </c>
      <c r="C37" s="26" t="s">
        <v>33</v>
      </c>
      <c r="D37" s="2" t="s">
        <v>746</v>
      </c>
      <c r="E37" s="27" t="s">
        <v>747</v>
      </c>
      <c r="F37" s="2" t="s">
        <v>184</v>
      </c>
    </row>
    <row r="38" spans="1:6" x14ac:dyDescent="0.3">
      <c r="A38" s="30"/>
      <c r="B38" s="2" t="s">
        <v>509</v>
      </c>
      <c r="C38" s="26" t="s">
        <v>34</v>
      </c>
      <c r="D38" s="2" t="s">
        <v>732</v>
      </c>
      <c r="E38" s="27" t="s">
        <v>733</v>
      </c>
      <c r="F38" s="2" t="s">
        <v>186</v>
      </c>
    </row>
    <row r="39" spans="1:6" x14ac:dyDescent="0.3">
      <c r="A39" s="30"/>
      <c r="B39" s="2" t="s">
        <v>573</v>
      </c>
      <c r="C39" s="26" t="s">
        <v>35</v>
      </c>
      <c r="D39" s="2" t="s">
        <v>754</v>
      </c>
      <c r="E39" s="27" t="s">
        <v>576</v>
      </c>
      <c r="F39" s="2" t="s">
        <v>187</v>
      </c>
    </row>
    <row r="40" spans="1:6" x14ac:dyDescent="0.3">
      <c r="A40" s="30"/>
      <c r="B40" s="2" t="s">
        <v>510</v>
      </c>
      <c r="C40" s="26" t="s">
        <v>36</v>
      </c>
      <c r="D40" s="2" t="s">
        <v>718</v>
      </c>
      <c r="E40" s="27" t="s">
        <v>719</v>
      </c>
      <c r="F40" s="2" t="s">
        <v>188</v>
      </c>
    </row>
    <row r="41" spans="1:6" x14ac:dyDescent="0.3">
      <c r="A41" s="30"/>
      <c r="B41" s="2" t="s">
        <v>511</v>
      </c>
      <c r="C41" s="26" t="s">
        <v>37</v>
      </c>
      <c r="D41" s="2" t="s">
        <v>706</v>
      </c>
      <c r="E41" s="27" t="s">
        <v>707</v>
      </c>
      <c r="F41" s="2" t="s">
        <v>189</v>
      </c>
    </row>
    <row r="42" spans="1:6" x14ac:dyDescent="0.3">
      <c r="A42" s="30"/>
      <c r="B42" s="2" t="s">
        <v>512</v>
      </c>
      <c r="C42" s="26" t="s">
        <v>38</v>
      </c>
      <c r="D42" s="2" t="s">
        <v>643</v>
      </c>
      <c r="E42" s="27" t="s">
        <v>644</v>
      </c>
      <c r="F42" s="2" t="s">
        <v>192</v>
      </c>
    </row>
    <row r="43" spans="1:6" x14ac:dyDescent="0.3">
      <c r="A43" s="30"/>
      <c r="B43" s="2" t="s">
        <v>513</v>
      </c>
      <c r="C43" s="26" t="s">
        <v>39</v>
      </c>
      <c r="D43" s="2" t="s">
        <v>407</v>
      </c>
      <c r="E43" s="27" t="s">
        <v>744</v>
      </c>
      <c r="F43" s="2" t="s">
        <v>193</v>
      </c>
    </row>
    <row r="44" spans="1:6" x14ac:dyDescent="0.3">
      <c r="A44" s="30"/>
      <c r="B44" s="2" t="s">
        <v>514</v>
      </c>
      <c r="C44" s="26" t="s">
        <v>40</v>
      </c>
      <c r="D44" s="2" t="s">
        <v>667</v>
      </c>
      <c r="E44" s="27" t="s">
        <v>668</v>
      </c>
      <c r="F44" s="2" t="s">
        <v>195</v>
      </c>
    </row>
    <row r="45" spans="1:6" x14ac:dyDescent="0.3">
      <c r="A45" s="30"/>
      <c r="B45" s="2" t="s">
        <v>515</v>
      </c>
      <c r="C45" s="26" t="s">
        <v>41</v>
      </c>
      <c r="D45" s="2" t="s">
        <v>726</v>
      </c>
      <c r="E45" s="27" t="s">
        <v>658</v>
      </c>
      <c r="F45" s="2" t="s">
        <v>200</v>
      </c>
    </row>
    <row r="46" spans="1:6" x14ac:dyDescent="0.3">
      <c r="A46" s="30"/>
      <c r="B46" s="2" t="s">
        <v>516</v>
      </c>
      <c r="C46" s="26" t="s">
        <v>42</v>
      </c>
      <c r="D46" s="2" t="s">
        <v>605</v>
      </c>
      <c r="E46" s="27" t="s">
        <v>606</v>
      </c>
      <c r="F46" s="2" t="s">
        <v>205</v>
      </c>
    </row>
    <row r="47" spans="1:6" x14ac:dyDescent="0.3">
      <c r="A47" s="30"/>
      <c r="B47" s="2" t="s">
        <v>517</v>
      </c>
      <c r="C47" s="26" t="s">
        <v>43</v>
      </c>
      <c r="D47" s="2" t="s">
        <v>742</v>
      </c>
      <c r="E47" s="27" t="s">
        <v>743</v>
      </c>
      <c r="F47" s="2" t="s">
        <v>207</v>
      </c>
    </row>
    <row r="48" spans="1:6" x14ac:dyDescent="0.3">
      <c r="A48" s="30"/>
      <c r="B48" s="2" t="s">
        <v>518</v>
      </c>
      <c r="C48" s="26" t="s">
        <v>44</v>
      </c>
      <c r="D48" s="2" t="s">
        <v>727</v>
      </c>
      <c r="E48" s="27" t="s">
        <v>596</v>
      </c>
      <c r="F48" s="2" t="s">
        <v>210</v>
      </c>
    </row>
    <row r="49" spans="1:6" x14ac:dyDescent="0.3">
      <c r="A49" s="30"/>
      <c r="B49" s="2" t="s">
        <v>519</v>
      </c>
      <c r="C49" s="26" t="s">
        <v>45</v>
      </c>
      <c r="D49" s="2" t="s">
        <v>677</v>
      </c>
      <c r="E49" s="27" t="s">
        <v>646</v>
      </c>
      <c r="F49" s="2" t="s">
        <v>214</v>
      </c>
    </row>
    <row r="50" spans="1:6" x14ac:dyDescent="0.3">
      <c r="A50" s="30"/>
      <c r="B50" s="2" t="s">
        <v>520</v>
      </c>
      <c r="C50" s="26" t="s">
        <v>46</v>
      </c>
      <c r="D50" s="2" t="s">
        <v>652</v>
      </c>
      <c r="E50" s="27" t="s">
        <v>653</v>
      </c>
      <c r="F50" s="2" t="s">
        <v>217</v>
      </c>
    </row>
    <row r="51" spans="1:6" x14ac:dyDescent="0.3">
      <c r="A51" s="30"/>
      <c r="B51" s="2" t="s">
        <v>521</v>
      </c>
      <c r="C51" s="26" t="s">
        <v>47</v>
      </c>
      <c r="D51" s="2" t="s">
        <v>737</v>
      </c>
      <c r="E51" s="27" t="s">
        <v>738</v>
      </c>
      <c r="F51" s="2" t="s">
        <v>218</v>
      </c>
    </row>
    <row r="52" spans="1:6" s="123" customFormat="1" x14ac:dyDescent="0.3">
      <c r="A52" s="30"/>
      <c r="B52" s="2" t="s">
        <v>522</v>
      </c>
      <c r="C52" s="26" t="s">
        <v>957</v>
      </c>
      <c r="D52" s="2"/>
      <c r="E52" s="27"/>
      <c r="F52" s="2"/>
    </row>
    <row r="53" spans="1:6" x14ac:dyDescent="0.3">
      <c r="A53" s="30"/>
      <c r="B53" s="2" t="s">
        <v>523</v>
      </c>
      <c r="C53" s="26" t="s">
        <v>457</v>
      </c>
      <c r="D53" s="2" t="s">
        <v>699</v>
      </c>
      <c r="E53" s="27" t="s">
        <v>700</v>
      </c>
      <c r="F53" s="2" t="s">
        <v>221</v>
      </c>
    </row>
    <row r="54" spans="1:6" x14ac:dyDescent="0.3">
      <c r="A54" s="30"/>
      <c r="B54" s="2" t="s">
        <v>524</v>
      </c>
      <c r="C54" s="26" t="s">
        <v>49</v>
      </c>
      <c r="D54" s="2" t="s">
        <v>639</v>
      </c>
      <c r="E54" s="27" t="s">
        <v>640</v>
      </c>
      <c r="F54" s="2" t="s">
        <v>222</v>
      </c>
    </row>
    <row r="55" spans="1:6" x14ac:dyDescent="0.3">
      <c r="A55" s="30"/>
      <c r="B55" s="2" t="s">
        <v>525</v>
      </c>
      <c r="C55" s="26" t="s">
        <v>50</v>
      </c>
      <c r="D55" s="2" t="s">
        <v>388</v>
      </c>
      <c r="E55" s="27" t="s">
        <v>637</v>
      </c>
      <c r="F55" s="2" t="s">
        <v>223</v>
      </c>
    </row>
    <row r="56" spans="1:6" x14ac:dyDescent="0.3">
      <c r="A56" s="30"/>
      <c r="B56" s="2" t="s">
        <v>526</v>
      </c>
      <c r="C56" s="26" t="s">
        <v>51</v>
      </c>
      <c r="D56" s="2" t="s">
        <v>679</v>
      </c>
      <c r="E56" s="27" t="s">
        <v>680</v>
      </c>
      <c r="F56" s="2" t="s">
        <v>227</v>
      </c>
    </row>
    <row r="57" spans="1:6" x14ac:dyDescent="0.3">
      <c r="A57" s="30"/>
      <c r="B57" s="2" t="s">
        <v>527</v>
      </c>
      <c r="C57" s="26" t="s">
        <v>52</v>
      </c>
      <c r="D57" s="2" t="s">
        <v>729</v>
      </c>
      <c r="E57" s="27" t="s">
        <v>637</v>
      </c>
      <c r="F57" s="2" t="s">
        <v>233</v>
      </c>
    </row>
    <row r="58" spans="1:6" x14ac:dyDescent="0.3">
      <c r="A58" s="30"/>
      <c r="B58" s="2" t="s">
        <v>528</v>
      </c>
      <c r="C58" s="26" t="s">
        <v>53</v>
      </c>
      <c r="D58" s="2" t="s">
        <v>748</v>
      </c>
      <c r="E58" s="27" t="s">
        <v>749</v>
      </c>
      <c r="F58" s="2" t="s">
        <v>235</v>
      </c>
    </row>
    <row r="59" spans="1:6" x14ac:dyDescent="0.3">
      <c r="A59" s="30"/>
      <c r="B59" s="2" t="s">
        <v>529</v>
      </c>
      <c r="C59" s="26" t="s">
        <v>54</v>
      </c>
      <c r="D59" s="2" t="s">
        <v>615</v>
      </c>
      <c r="E59" s="27" t="s">
        <v>616</v>
      </c>
      <c r="F59" s="2" t="s">
        <v>237</v>
      </c>
    </row>
    <row r="60" spans="1:6" x14ac:dyDescent="0.3">
      <c r="A60" s="30"/>
      <c r="B60" s="2" t="s">
        <v>530</v>
      </c>
      <c r="C60" s="26" t="s">
        <v>55</v>
      </c>
      <c r="D60" s="2" t="s">
        <v>740</v>
      </c>
      <c r="E60" s="27" t="s">
        <v>741</v>
      </c>
      <c r="F60" s="2" t="s">
        <v>238</v>
      </c>
    </row>
    <row r="61" spans="1:6" x14ac:dyDescent="0.3">
      <c r="A61" s="30"/>
      <c r="B61" s="2" t="s">
        <v>531</v>
      </c>
      <c r="C61" s="26" t="s">
        <v>56</v>
      </c>
      <c r="D61" s="2" t="s">
        <v>748</v>
      </c>
      <c r="E61" s="27" t="s">
        <v>743</v>
      </c>
      <c r="F61" s="2" t="s">
        <v>242</v>
      </c>
    </row>
    <row r="62" spans="1:6" x14ac:dyDescent="0.3">
      <c r="A62" s="30"/>
      <c r="B62" s="2" t="s">
        <v>532</v>
      </c>
      <c r="C62" s="26" t="s">
        <v>57</v>
      </c>
      <c r="D62" s="2" t="s">
        <v>703</v>
      </c>
      <c r="E62" s="27" t="s">
        <v>704</v>
      </c>
      <c r="F62" s="2" t="s">
        <v>244</v>
      </c>
    </row>
    <row r="63" spans="1:6" x14ac:dyDescent="0.3">
      <c r="A63" s="30"/>
      <c r="B63" s="2" t="s">
        <v>533</v>
      </c>
      <c r="C63" s="26" t="s">
        <v>58</v>
      </c>
      <c r="D63" s="2" t="s">
        <v>645</v>
      </c>
      <c r="E63" s="27" t="s">
        <v>646</v>
      </c>
      <c r="F63" s="2" t="s">
        <v>247</v>
      </c>
    </row>
    <row r="64" spans="1:6" x14ac:dyDescent="0.3">
      <c r="A64" s="52"/>
      <c r="B64" s="29" t="s">
        <v>534</v>
      </c>
      <c r="C64" s="31" t="s">
        <v>59</v>
      </c>
      <c r="D64" s="29" t="s">
        <v>595</v>
      </c>
      <c r="E64" s="33" t="s">
        <v>596</v>
      </c>
      <c r="F64" s="29" t="s">
        <v>251</v>
      </c>
    </row>
    <row r="65" spans="1:6" x14ac:dyDescent="0.3">
      <c r="A65" s="30"/>
      <c r="B65" s="2" t="s">
        <v>535</v>
      </c>
      <c r="C65" s="26" t="s">
        <v>458</v>
      </c>
      <c r="D65" s="2" t="s">
        <v>713</v>
      </c>
      <c r="E65" s="27" t="s">
        <v>714</v>
      </c>
      <c r="F65" s="2" t="s">
        <v>252</v>
      </c>
    </row>
    <row r="66" spans="1:6" x14ac:dyDescent="0.3">
      <c r="A66" s="30"/>
      <c r="B66" s="2" t="s">
        <v>536</v>
      </c>
      <c r="C66" s="26" t="s">
        <v>61</v>
      </c>
      <c r="D66" s="2" t="s">
        <v>631</v>
      </c>
      <c r="E66" s="27" t="s">
        <v>632</v>
      </c>
      <c r="F66" s="2" t="s">
        <v>261</v>
      </c>
    </row>
    <row r="67" spans="1:6" x14ac:dyDescent="0.3">
      <c r="A67" s="30"/>
      <c r="B67" s="2" t="s">
        <v>537</v>
      </c>
      <c r="C67" s="26" t="s">
        <v>62</v>
      </c>
      <c r="D67" s="2" t="s">
        <v>613</v>
      </c>
      <c r="E67" s="27" t="s">
        <v>614</v>
      </c>
      <c r="F67" s="2" t="s">
        <v>266</v>
      </c>
    </row>
    <row r="68" spans="1:6" x14ac:dyDescent="0.3">
      <c r="A68" s="30"/>
      <c r="B68" s="2" t="s">
        <v>538</v>
      </c>
      <c r="C68" s="26" t="s">
        <v>63</v>
      </c>
      <c r="D68" s="2" t="s">
        <v>711</v>
      </c>
      <c r="E68" s="27" t="s">
        <v>712</v>
      </c>
      <c r="F68" s="2" t="s">
        <v>756</v>
      </c>
    </row>
    <row r="69" spans="1:6" x14ac:dyDescent="0.3">
      <c r="A69" s="30"/>
      <c r="B69" s="2" t="s">
        <v>539</v>
      </c>
      <c r="C69" s="26" t="s">
        <v>64</v>
      </c>
      <c r="D69" s="2" t="s">
        <v>678</v>
      </c>
      <c r="E69" s="27" t="s">
        <v>658</v>
      </c>
      <c r="F69" s="2" t="s">
        <v>272</v>
      </c>
    </row>
    <row r="70" spans="1:6" x14ac:dyDescent="0.3">
      <c r="A70" s="30"/>
      <c r="B70" s="2" t="s">
        <v>540</v>
      </c>
      <c r="C70" s="26" t="s">
        <v>65</v>
      </c>
      <c r="D70" s="2" t="s">
        <v>698</v>
      </c>
      <c r="E70" s="27">
        <v>1946</v>
      </c>
      <c r="F70" s="2" t="s">
        <v>274</v>
      </c>
    </row>
    <row r="71" spans="1:6" x14ac:dyDescent="0.3">
      <c r="A71" s="30"/>
      <c r="B71" s="2" t="s">
        <v>541</v>
      </c>
      <c r="C71" s="26" t="s">
        <v>66</v>
      </c>
      <c r="D71" s="2" t="s">
        <v>683</v>
      </c>
      <c r="E71" s="27" t="s">
        <v>636</v>
      </c>
      <c r="F71" s="2" t="s">
        <v>276</v>
      </c>
    </row>
    <row r="72" spans="1:6" x14ac:dyDescent="0.3">
      <c r="A72" s="30"/>
      <c r="B72" s="2" t="s">
        <v>542</v>
      </c>
      <c r="C72" s="26" t="s">
        <v>67</v>
      </c>
      <c r="D72" s="2" t="s">
        <v>752</v>
      </c>
      <c r="E72" s="27" t="s">
        <v>714</v>
      </c>
      <c r="F72" s="2" t="s">
        <v>278</v>
      </c>
    </row>
    <row r="73" spans="1:6" x14ac:dyDescent="0.3">
      <c r="A73" s="30"/>
      <c r="B73" s="2" t="s">
        <v>543</v>
      </c>
      <c r="C73" s="26" t="s">
        <v>68</v>
      </c>
      <c r="D73" s="2" t="s">
        <v>662</v>
      </c>
      <c r="E73" s="27" t="s">
        <v>663</v>
      </c>
      <c r="F73" s="2" t="s">
        <v>279</v>
      </c>
    </row>
    <row r="74" spans="1:6" x14ac:dyDescent="0.3">
      <c r="A74" s="30"/>
      <c r="B74" s="2" t="s">
        <v>544</v>
      </c>
      <c r="C74" s="26" t="s">
        <v>69</v>
      </c>
      <c r="D74" s="2" t="s">
        <v>684</v>
      </c>
      <c r="E74" s="27" t="s">
        <v>638</v>
      </c>
      <c r="F74" s="2" t="s">
        <v>281</v>
      </c>
    </row>
    <row r="75" spans="1:6" x14ac:dyDescent="0.3">
      <c r="A75" s="30"/>
      <c r="B75" s="2" t="s">
        <v>545</v>
      </c>
      <c r="C75" s="26" t="s">
        <v>70</v>
      </c>
      <c r="D75" s="2" t="s">
        <v>623</v>
      </c>
      <c r="E75" s="27" t="s">
        <v>624</v>
      </c>
      <c r="F75" s="2" t="s">
        <v>285</v>
      </c>
    </row>
    <row r="76" spans="1:6" x14ac:dyDescent="0.3">
      <c r="A76" s="30"/>
      <c r="B76" s="2" t="s">
        <v>546</v>
      </c>
      <c r="C76" s="26" t="s">
        <v>71</v>
      </c>
      <c r="D76" s="2" t="s">
        <v>691</v>
      </c>
      <c r="E76" s="27" t="s">
        <v>634</v>
      </c>
      <c r="F76" s="2" t="s">
        <v>286</v>
      </c>
    </row>
    <row r="77" spans="1:6" x14ac:dyDescent="0.3">
      <c r="A77" s="30"/>
      <c r="B77" s="2" t="s">
        <v>547</v>
      </c>
      <c r="C77" s="26" t="s">
        <v>72</v>
      </c>
      <c r="D77" s="2" t="s">
        <v>621</v>
      </c>
      <c r="E77" s="27" t="s">
        <v>622</v>
      </c>
      <c r="F77" s="2" t="s">
        <v>288</v>
      </c>
    </row>
    <row r="78" spans="1:6" x14ac:dyDescent="0.3">
      <c r="A78" s="30"/>
      <c r="B78" s="2" t="s">
        <v>548</v>
      </c>
      <c r="C78" s="26" t="s">
        <v>73</v>
      </c>
      <c r="D78" s="2" t="s">
        <v>625</v>
      </c>
      <c r="E78" s="27" t="s">
        <v>626</v>
      </c>
      <c r="F78" s="2" t="s">
        <v>290</v>
      </c>
    </row>
    <row r="79" spans="1:6" x14ac:dyDescent="0.3">
      <c r="A79" s="30"/>
      <c r="B79" s="2" t="s">
        <v>549</v>
      </c>
      <c r="C79" s="26" t="s">
        <v>74</v>
      </c>
      <c r="D79" s="2" t="s">
        <v>603</v>
      </c>
      <c r="E79" s="27" t="s">
        <v>604</v>
      </c>
      <c r="F79" s="2" t="s">
        <v>293</v>
      </c>
    </row>
    <row r="80" spans="1:6" x14ac:dyDescent="0.3">
      <c r="A80" s="30"/>
      <c r="B80" s="2" t="s">
        <v>550</v>
      </c>
      <c r="C80" s="26" t="s">
        <v>75</v>
      </c>
      <c r="D80" s="2" t="s">
        <v>650</v>
      </c>
      <c r="E80" s="27" t="s">
        <v>651</v>
      </c>
      <c r="F80" s="2" t="s">
        <v>294</v>
      </c>
    </row>
    <row r="81" spans="1:6" x14ac:dyDescent="0.3">
      <c r="A81" s="30"/>
      <c r="B81" s="2" t="s">
        <v>551</v>
      </c>
      <c r="C81" s="26" t="s">
        <v>76</v>
      </c>
      <c r="D81" s="2" t="s">
        <v>710</v>
      </c>
      <c r="E81" s="27" t="s">
        <v>690</v>
      </c>
      <c r="F81" s="2" t="s">
        <v>297</v>
      </c>
    </row>
    <row r="82" spans="1:6" x14ac:dyDescent="0.3">
      <c r="A82" s="30"/>
      <c r="B82" s="2" t="s">
        <v>575</v>
      </c>
      <c r="C82" s="26" t="s">
        <v>77</v>
      </c>
      <c r="D82" s="2" t="s">
        <v>755</v>
      </c>
      <c r="E82" s="27" t="s">
        <v>725</v>
      </c>
      <c r="F82" s="2" t="s">
        <v>299</v>
      </c>
    </row>
    <row r="83" spans="1:6" x14ac:dyDescent="0.3">
      <c r="A83" s="30"/>
      <c r="B83" s="2" t="s">
        <v>552</v>
      </c>
      <c r="C83" s="26" t="s">
        <v>78</v>
      </c>
      <c r="D83" s="2" t="s">
        <v>696</v>
      </c>
      <c r="E83" s="27" t="s">
        <v>697</v>
      </c>
      <c r="F83" s="2" t="s">
        <v>302</v>
      </c>
    </row>
    <row r="84" spans="1:6" x14ac:dyDescent="0.3">
      <c r="A84" s="30"/>
      <c r="B84" s="2" t="s">
        <v>553</v>
      </c>
      <c r="C84" s="26" t="s">
        <v>79</v>
      </c>
      <c r="D84" s="2" t="s">
        <v>649</v>
      </c>
      <c r="E84" s="27" t="s">
        <v>600</v>
      </c>
      <c r="F84" s="2" t="s">
        <v>304</v>
      </c>
    </row>
    <row r="85" spans="1:6" x14ac:dyDescent="0.3">
      <c r="A85" s="30"/>
      <c r="B85" s="2" t="s">
        <v>554</v>
      </c>
      <c r="C85" s="26" t="s">
        <v>80</v>
      </c>
      <c r="D85" s="2" t="s">
        <v>720</v>
      </c>
      <c r="E85" s="27" t="s">
        <v>721</v>
      </c>
      <c r="F85" s="2" t="s">
        <v>308</v>
      </c>
    </row>
    <row r="86" spans="1:6" x14ac:dyDescent="0.3">
      <c r="A86" s="30"/>
      <c r="B86" s="2" t="s">
        <v>555</v>
      </c>
      <c r="C86" s="26" t="s">
        <v>81</v>
      </c>
      <c r="D86" s="2" t="s">
        <v>627</v>
      </c>
      <c r="E86" s="27" t="s">
        <v>628</v>
      </c>
      <c r="F86" s="2" t="s">
        <v>313</v>
      </c>
    </row>
    <row r="87" spans="1:6" x14ac:dyDescent="0.3">
      <c r="A87" s="30"/>
      <c r="B87" s="2" t="s">
        <v>556</v>
      </c>
      <c r="C87" s="26" t="s">
        <v>82</v>
      </c>
      <c r="D87" s="2" t="s">
        <v>607</v>
      </c>
      <c r="E87" s="27" t="s">
        <v>608</v>
      </c>
      <c r="F87" s="2" t="s">
        <v>320</v>
      </c>
    </row>
    <row r="88" spans="1:6" x14ac:dyDescent="0.3">
      <c r="A88" s="30"/>
      <c r="B88" s="2" t="s">
        <v>557</v>
      </c>
      <c r="C88" s="26" t="s">
        <v>83</v>
      </c>
      <c r="D88" s="2" t="s">
        <v>659</v>
      </c>
      <c r="E88" s="27" t="s">
        <v>636</v>
      </c>
      <c r="F88" s="2" t="s">
        <v>322</v>
      </c>
    </row>
    <row r="89" spans="1:6" x14ac:dyDescent="0.3">
      <c r="A89" s="30"/>
      <c r="B89" s="2" t="s">
        <v>558</v>
      </c>
      <c r="C89" s="26" t="s">
        <v>84</v>
      </c>
      <c r="D89" s="2" t="s">
        <v>736</v>
      </c>
      <c r="E89" s="27" t="s">
        <v>656</v>
      </c>
      <c r="F89" s="2" t="s">
        <v>326</v>
      </c>
    </row>
    <row r="90" spans="1:6" x14ac:dyDescent="0.3">
      <c r="A90" s="30"/>
      <c r="B90" s="2" t="s">
        <v>559</v>
      </c>
      <c r="C90" s="26" t="s">
        <v>85</v>
      </c>
      <c r="D90" s="2" t="s">
        <v>671</v>
      </c>
      <c r="E90" s="27" t="s">
        <v>672</v>
      </c>
      <c r="F90" s="2" t="s">
        <v>327</v>
      </c>
    </row>
    <row r="91" spans="1:6" x14ac:dyDescent="0.3">
      <c r="A91" s="30"/>
      <c r="B91" s="2" t="s">
        <v>560</v>
      </c>
      <c r="C91" s="26" t="s">
        <v>86</v>
      </c>
      <c r="D91" s="2" t="s">
        <v>619</v>
      </c>
      <c r="E91" s="27" t="s">
        <v>620</v>
      </c>
      <c r="F91" s="2" t="s">
        <v>328</v>
      </c>
    </row>
    <row r="92" spans="1:6" x14ac:dyDescent="0.3">
      <c r="A92" s="30"/>
      <c r="B92" s="2" t="s">
        <v>574</v>
      </c>
      <c r="C92" s="26" t="s">
        <v>87</v>
      </c>
      <c r="D92" s="2" t="s">
        <v>753</v>
      </c>
      <c r="E92" s="27" t="s">
        <v>697</v>
      </c>
      <c r="F92" s="2" t="s">
        <v>331</v>
      </c>
    </row>
    <row r="93" spans="1:6" x14ac:dyDescent="0.3">
      <c r="A93" s="30"/>
      <c r="B93" s="2" t="s">
        <v>561</v>
      </c>
      <c r="C93" s="26" t="s">
        <v>88</v>
      </c>
      <c r="D93" s="2" t="s">
        <v>617</v>
      </c>
      <c r="E93" s="27" t="s">
        <v>618</v>
      </c>
      <c r="F93" s="2" t="s">
        <v>333</v>
      </c>
    </row>
    <row r="94" spans="1:6" x14ac:dyDescent="0.3">
      <c r="A94" s="30"/>
      <c r="B94" s="2" t="s">
        <v>562</v>
      </c>
      <c r="C94" s="26" t="s">
        <v>89</v>
      </c>
      <c r="D94" s="2" t="s">
        <v>599</v>
      </c>
      <c r="E94" s="27" t="s">
        <v>600</v>
      </c>
      <c r="F94" s="2" t="s">
        <v>337</v>
      </c>
    </row>
    <row r="95" spans="1:6" x14ac:dyDescent="0.3">
      <c r="A95" s="30"/>
      <c r="B95" s="2" t="s">
        <v>563</v>
      </c>
      <c r="C95" s="26" t="s">
        <v>90</v>
      </c>
      <c r="D95" s="2" t="s">
        <v>629</v>
      </c>
      <c r="E95" s="27" t="s">
        <v>630</v>
      </c>
      <c r="F95" s="2" t="s">
        <v>339</v>
      </c>
    </row>
    <row r="96" spans="1:6" x14ac:dyDescent="0.3">
      <c r="A96" s="30"/>
      <c r="B96" s="2" t="s">
        <v>564</v>
      </c>
      <c r="C96" s="26" t="s">
        <v>91</v>
      </c>
      <c r="D96" s="2" t="s">
        <v>739</v>
      </c>
      <c r="E96" s="27">
        <v>1851</v>
      </c>
      <c r="F96" s="2" t="s">
        <v>340</v>
      </c>
    </row>
    <row r="97" spans="1:6" x14ac:dyDescent="0.3">
      <c r="A97" s="30"/>
      <c r="B97" s="2" t="s">
        <v>565</v>
      </c>
      <c r="C97" s="26" t="s">
        <v>92</v>
      </c>
      <c r="D97" s="2" t="s">
        <v>689</v>
      </c>
      <c r="E97" s="27" t="s">
        <v>690</v>
      </c>
      <c r="F97" s="2" t="s">
        <v>343</v>
      </c>
    </row>
    <row r="98" spans="1:6" x14ac:dyDescent="0.3">
      <c r="A98" s="30"/>
      <c r="B98" s="2" t="s">
        <v>566</v>
      </c>
      <c r="C98" s="26" t="s">
        <v>93</v>
      </c>
      <c r="D98" s="2" t="s">
        <v>724</v>
      </c>
      <c r="E98" s="27" t="s">
        <v>725</v>
      </c>
      <c r="F98" s="2" t="s">
        <v>346</v>
      </c>
    </row>
    <row r="99" spans="1:6" x14ac:dyDescent="0.3">
      <c r="A99" s="30"/>
      <c r="B99" s="2" t="s">
        <v>567</v>
      </c>
      <c r="C99" s="26" t="s">
        <v>94</v>
      </c>
      <c r="D99" s="2" t="s">
        <v>734</v>
      </c>
      <c r="E99" s="27" t="s">
        <v>735</v>
      </c>
      <c r="F99" s="2" t="s">
        <v>348</v>
      </c>
    </row>
    <row r="100" spans="1:6" x14ac:dyDescent="0.3">
      <c r="A100" s="30"/>
      <c r="B100" s="2" t="s">
        <v>568</v>
      </c>
      <c r="C100" s="26" t="s">
        <v>95</v>
      </c>
      <c r="D100" s="2" t="s">
        <v>687</v>
      </c>
      <c r="E100" s="27" t="s">
        <v>688</v>
      </c>
      <c r="F100" s="2" t="s">
        <v>349</v>
      </c>
    </row>
    <row r="101" spans="1:6" x14ac:dyDescent="0.3">
      <c r="A101" s="30"/>
      <c r="B101" s="2" t="s">
        <v>569</v>
      </c>
      <c r="C101" s="26" t="s">
        <v>96</v>
      </c>
      <c r="D101" s="2" t="s">
        <v>641</v>
      </c>
      <c r="E101" s="27" t="s">
        <v>642</v>
      </c>
      <c r="F101" s="2" t="s">
        <v>355</v>
      </c>
    </row>
    <row r="102" spans="1:6" x14ac:dyDescent="0.3">
      <c r="A102" s="30"/>
      <c r="B102" s="2" t="s">
        <v>570</v>
      </c>
      <c r="C102" s="26" t="s">
        <v>97</v>
      </c>
      <c r="D102" s="2" t="s">
        <v>597</v>
      </c>
      <c r="E102" s="27" t="s">
        <v>598</v>
      </c>
      <c r="F102" s="2" t="s">
        <v>358</v>
      </c>
    </row>
    <row r="103" spans="1:6" x14ac:dyDescent="0.3">
      <c r="A103" s="30"/>
      <c r="B103" s="2" t="s">
        <v>571</v>
      </c>
      <c r="C103" s="26" t="s">
        <v>98</v>
      </c>
      <c r="D103" s="2" t="s">
        <v>728</v>
      </c>
      <c r="E103" s="27" t="s">
        <v>620</v>
      </c>
      <c r="F103" s="2" t="s">
        <v>359</v>
      </c>
    </row>
    <row r="104" spans="1:6" x14ac:dyDescent="0.3">
      <c r="A104" s="30"/>
      <c r="B104" s="2" t="s">
        <v>572</v>
      </c>
      <c r="C104" s="26" t="s">
        <v>99</v>
      </c>
      <c r="D104" s="2" t="s">
        <v>730</v>
      </c>
      <c r="E104" s="27" t="s">
        <v>731</v>
      </c>
      <c r="F104" s="2" t="s">
        <v>360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4"/>
  <sheetViews>
    <sheetView showGridLines="0" workbookViewId="0"/>
  </sheetViews>
  <sheetFormatPr defaultRowHeight="14.4" x14ac:dyDescent="0.3"/>
  <cols>
    <col min="2" max="2" width="8.33203125" style="1" hidden="1" customWidth="1"/>
    <col min="3" max="3" width="28.6640625" style="1" customWidth="1"/>
    <col min="4" max="4" width="37.6640625" style="1" bestFit="1" customWidth="1"/>
    <col min="5" max="5" width="14" style="1" bestFit="1" customWidth="1"/>
    <col min="6" max="6" width="63.109375" style="1" bestFit="1" customWidth="1"/>
  </cols>
  <sheetData>
    <row r="1" spans="2:6" ht="15.6" x14ac:dyDescent="0.3">
      <c r="B1" s="23"/>
      <c r="C1" s="23" t="s">
        <v>839</v>
      </c>
    </row>
    <row r="2" spans="2:6" x14ac:dyDescent="0.3">
      <c r="B2" s="24"/>
      <c r="C2" s="24" t="s">
        <v>840</v>
      </c>
    </row>
    <row r="4" spans="2:6" x14ac:dyDescent="0.3">
      <c r="B4" s="12" t="s">
        <v>578</v>
      </c>
      <c r="C4" s="12" t="s">
        <v>829</v>
      </c>
      <c r="D4" s="12" t="s">
        <v>830</v>
      </c>
      <c r="E4" s="12" t="s">
        <v>838</v>
      </c>
      <c r="F4" s="12" t="s">
        <v>832</v>
      </c>
    </row>
    <row r="5" spans="2:6" x14ac:dyDescent="0.3">
      <c r="B5" s="1" t="s">
        <v>478</v>
      </c>
      <c r="C5" s="30" t="s">
        <v>1</v>
      </c>
      <c r="D5" s="28" t="s">
        <v>376</v>
      </c>
      <c r="E5" s="34">
        <v>4596</v>
      </c>
      <c r="F5" s="28" t="s">
        <v>101</v>
      </c>
    </row>
    <row r="6" spans="2:6" x14ac:dyDescent="0.3">
      <c r="B6" s="2" t="s">
        <v>492</v>
      </c>
      <c r="C6" s="26" t="s">
        <v>2</v>
      </c>
      <c r="D6" s="2" t="s">
        <v>421</v>
      </c>
      <c r="E6" s="25">
        <v>2307</v>
      </c>
      <c r="F6" s="2" t="s">
        <v>106</v>
      </c>
    </row>
    <row r="7" spans="2:6" x14ac:dyDescent="0.3">
      <c r="B7" s="2" t="s">
        <v>559</v>
      </c>
      <c r="C7" s="31" t="s">
        <v>3</v>
      </c>
      <c r="D7" s="29" t="s">
        <v>466</v>
      </c>
      <c r="E7" s="5">
        <v>464317.61161199998</v>
      </c>
      <c r="F7" s="29" t="s">
        <v>110</v>
      </c>
    </row>
    <row r="8" spans="2:6" x14ac:dyDescent="0.3">
      <c r="B8" s="2" t="s">
        <v>505</v>
      </c>
      <c r="C8" s="26" t="s">
        <v>4</v>
      </c>
      <c r="D8" s="2" t="s">
        <v>377</v>
      </c>
      <c r="E8" s="25">
        <v>1085</v>
      </c>
      <c r="F8" s="2" t="s">
        <v>111</v>
      </c>
    </row>
    <row r="9" spans="2:6" x14ac:dyDescent="0.3">
      <c r="B9" s="2" t="s">
        <v>536</v>
      </c>
      <c r="C9" s="26" t="s">
        <v>5</v>
      </c>
      <c r="D9" s="2" t="s">
        <v>446</v>
      </c>
      <c r="E9" s="25">
        <v>96</v>
      </c>
      <c r="F9" s="2" t="s">
        <v>112</v>
      </c>
    </row>
    <row r="10" spans="2:6" x14ac:dyDescent="0.3">
      <c r="B10" s="2" t="s">
        <v>546</v>
      </c>
      <c r="C10" s="26" t="s">
        <v>6</v>
      </c>
      <c r="D10" s="2" t="s">
        <v>378</v>
      </c>
      <c r="E10" s="25">
        <v>423</v>
      </c>
      <c r="F10" s="2" t="s">
        <v>115</v>
      </c>
    </row>
    <row r="11" spans="2:6" x14ac:dyDescent="0.3">
      <c r="B11" s="2" t="s">
        <v>554</v>
      </c>
      <c r="C11" s="26" t="s">
        <v>7</v>
      </c>
      <c r="D11" s="2" t="s">
        <v>380</v>
      </c>
      <c r="E11" s="25">
        <v>1861</v>
      </c>
      <c r="F11" s="2" t="s">
        <v>118</v>
      </c>
    </row>
    <row r="12" spans="2:6" x14ac:dyDescent="0.3">
      <c r="B12" s="2" t="s">
        <v>526</v>
      </c>
      <c r="C12" s="26" t="s">
        <v>8</v>
      </c>
      <c r="D12" s="2" t="s">
        <v>465</v>
      </c>
      <c r="E12" s="25">
        <v>3037</v>
      </c>
      <c r="F12" s="2" t="s">
        <v>119</v>
      </c>
    </row>
    <row r="13" spans="2:6" x14ac:dyDescent="0.3">
      <c r="B13" s="2" t="s">
        <v>515</v>
      </c>
      <c r="C13" s="26" t="s">
        <v>9</v>
      </c>
      <c r="D13" s="2" t="s">
        <v>448</v>
      </c>
      <c r="E13" s="25">
        <v>1445</v>
      </c>
      <c r="F13" s="2" t="s">
        <v>123</v>
      </c>
    </row>
    <row r="14" spans="2:6" x14ac:dyDescent="0.3">
      <c r="B14" s="2" t="s">
        <v>514</v>
      </c>
      <c r="C14" s="26" t="s">
        <v>10</v>
      </c>
      <c r="D14" s="2" t="s">
        <v>382</v>
      </c>
      <c r="E14" s="25">
        <v>1200</v>
      </c>
      <c r="F14" s="2" t="s">
        <v>125</v>
      </c>
    </row>
    <row r="15" spans="2:6" x14ac:dyDescent="0.3">
      <c r="B15" s="2" t="s">
        <v>541</v>
      </c>
      <c r="C15" s="26" t="s">
        <v>11</v>
      </c>
      <c r="D15" s="2" t="s">
        <v>474</v>
      </c>
      <c r="E15" s="25">
        <v>158</v>
      </c>
      <c r="F15" s="2" t="s">
        <v>127</v>
      </c>
    </row>
    <row r="16" spans="2:6" x14ac:dyDescent="0.3">
      <c r="B16" s="2" t="s">
        <v>569</v>
      </c>
      <c r="C16" s="26" t="s">
        <v>12</v>
      </c>
      <c r="D16" s="2" t="s">
        <v>383</v>
      </c>
      <c r="E16" s="25">
        <v>734</v>
      </c>
      <c r="F16" s="2" t="s">
        <v>128</v>
      </c>
    </row>
    <row r="17" spans="2:6" x14ac:dyDescent="0.3">
      <c r="B17" s="2" t="s">
        <v>518</v>
      </c>
      <c r="C17" s="26" t="s">
        <v>13</v>
      </c>
      <c r="D17" s="2" t="s">
        <v>384</v>
      </c>
      <c r="E17" s="25">
        <v>472</v>
      </c>
      <c r="F17" s="2" t="s">
        <v>131</v>
      </c>
    </row>
    <row r="18" spans="2:6" x14ac:dyDescent="0.3">
      <c r="B18" s="2" t="s">
        <v>555</v>
      </c>
      <c r="C18" s="26" t="s">
        <v>14</v>
      </c>
      <c r="D18" s="2" t="s">
        <v>467</v>
      </c>
      <c r="E18" s="25">
        <v>337</v>
      </c>
      <c r="F18" s="2" t="s">
        <v>134</v>
      </c>
    </row>
    <row r="19" spans="2:6" x14ac:dyDescent="0.3">
      <c r="B19" s="2" t="s">
        <v>527</v>
      </c>
      <c r="C19" s="26" t="s">
        <v>15</v>
      </c>
      <c r="D19" s="2" t="s">
        <v>387</v>
      </c>
      <c r="E19" s="25">
        <v>206</v>
      </c>
      <c r="F19" s="2" t="s">
        <v>138</v>
      </c>
    </row>
    <row r="20" spans="2:6" x14ac:dyDescent="0.3">
      <c r="B20" s="2" t="s">
        <v>516</v>
      </c>
      <c r="C20" s="26" t="s">
        <v>459</v>
      </c>
      <c r="D20" s="2" t="s">
        <v>443</v>
      </c>
      <c r="E20" s="25">
        <v>1459</v>
      </c>
      <c r="F20" s="2" t="s">
        <v>139</v>
      </c>
    </row>
    <row r="21" spans="2:6" x14ac:dyDescent="0.3">
      <c r="B21" s="2" t="s">
        <v>557</v>
      </c>
      <c r="C21" s="26" t="s">
        <v>17</v>
      </c>
      <c r="D21" s="2" t="s">
        <v>404</v>
      </c>
      <c r="E21" s="25">
        <v>113000</v>
      </c>
      <c r="F21" s="2" t="s">
        <v>141</v>
      </c>
    </row>
    <row r="22" spans="2:6" x14ac:dyDescent="0.3">
      <c r="B22" s="2" t="s">
        <v>549</v>
      </c>
      <c r="C22" s="26" t="s">
        <v>18</v>
      </c>
      <c r="D22" s="2" t="s">
        <v>388</v>
      </c>
      <c r="E22" s="25">
        <v>1189</v>
      </c>
      <c r="F22" s="2" t="s">
        <v>143</v>
      </c>
    </row>
    <row r="23" spans="2:6" x14ac:dyDescent="0.3">
      <c r="B23" s="2" t="s">
        <v>499</v>
      </c>
      <c r="C23" s="26" t="s">
        <v>19</v>
      </c>
      <c r="D23" s="2" t="s">
        <v>471</v>
      </c>
      <c r="E23" s="25">
        <v>60</v>
      </c>
      <c r="F23" s="2" t="s">
        <v>148</v>
      </c>
    </row>
    <row r="24" spans="2:6" x14ac:dyDescent="0.3">
      <c r="B24" s="2" t="s">
        <v>476</v>
      </c>
      <c r="C24" s="26" t="s">
        <v>20</v>
      </c>
      <c r="D24" s="2" t="s">
        <v>438</v>
      </c>
      <c r="E24" s="25">
        <v>1471</v>
      </c>
      <c r="F24" s="2" t="s">
        <v>151</v>
      </c>
    </row>
    <row r="25" spans="2:6" x14ac:dyDescent="0.3">
      <c r="B25" s="2" t="s">
        <v>530</v>
      </c>
      <c r="C25" s="26" t="s">
        <v>21</v>
      </c>
      <c r="D25" s="2" t="s">
        <v>389</v>
      </c>
      <c r="E25" s="25">
        <v>687</v>
      </c>
      <c r="F25" s="2" t="s">
        <v>156</v>
      </c>
    </row>
    <row r="26" spans="2:6" x14ac:dyDescent="0.3">
      <c r="B26" s="2" t="s">
        <v>506</v>
      </c>
      <c r="C26" s="26" t="s">
        <v>22</v>
      </c>
      <c r="D26" s="2" t="s">
        <v>390</v>
      </c>
      <c r="E26" s="25">
        <v>2701</v>
      </c>
      <c r="F26" s="2" t="s">
        <v>157</v>
      </c>
    </row>
    <row r="27" spans="2:6" x14ac:dyDescent="0.3">
      <c r="B27" s="2" t="s">
        <v>568</v>
      </c>
      <c r="C27" s="26" t="s">
        <v>23</v>
      </c>
      <c r="D27" s="2" t="s">
        <v>391</v>
      </c>
      <c r="E27" s="25">
        <v>1095</v>
      </c>
      <c r="F27" s="2" t="s">
        <v>161</v>
      </c>
    </row>
    <row r="28" spans="2:6" x14ac:dyDescent="0.3">
      <c r="B28" s="2" t="s">
        <v>500</v>
      </c>
      <c r="C28" s="26" t="s">
        <v>24</v>
      </c>
      <c r="D28" s="2" t="s">
        <v>434</v>
      </c>
      <c r="E28" s="25">
        <v>4683</v>
      </c>
      <c r="F28" s="2" t="s">
        <v>164</v>
      </c>
    </row>
    <row r="29" spans="2:6" x14ac:dyDescent="0.3">
      <c r="B29" s="2" t="s">
        <v>535</v>
      </c>
      <c r="C29" s="26" t="s">
        <v>25</v>
      </c>
      <c r="D29" s="2" t="s">
        <v>392</v>
      </c>
      <c r="E29" s="25">
        <v>3150</v>
      </c>
      <c r="F29" s="2" t="s">
        <v>165</v>
      </c>
    </row>
    <row r="30" spans="2:6" x14ac:dyDescent="0.3">
      <c r="B30" s="2" t="s">
        <v>483</v>
      </c>
      <c r="C30" s="26" t="s">
        <v>26</v>
      </c>
      <c r="D30" s="2" t="s">
        <v>379</v>
      </c>
      <c r="E30" s="25">
        <v>314</v>
      </c>
      <c r="F30" s="2" t="s">
        <v>166</v>
      </c>
    </row>
    <row r="31" spans="2:6" x14ac:dyDescent="0.3">
      <c r="B31" s="2" t="s">
        <v>537</v>
      </c>
      <c r="C31" s="26" t="s">
        <v>27</v>
      </c>
      <c r="D31" s="2" t="s">
        <v>393</v>
      </c>
      <c r="E31" s="25">
        <v>357</v>
      </c>
      <c r="F31" s="2" t="s">
        <v>168</v>
      </c>
    </row>
    <row r="32" spans="2:6" x14ac:dyDescent="0.3">
      <c r="B32" s="2" t="s">
        <v>497</v>
      </c>
      <c r="C32" s="26" t="s">
        <v>28</v>
      </c>
      <c r="D32" s="2" t="s">
        <v>394</v>
      </c>
      <c r="E32" s="25">
        <v>1100</v>
      </c>
      <c r="F32" s="2" t="s">
        <v>170</v>
      </c>
    </row>
    <row r="33" spans="2:6" x14ac:dyDescent="0.3">
      <c r="B33" s="2" t="s">
        <v>477</v>
      </c>
      <c r="C33" s="26" t="s">
        <v>29</v>
      </c>
      <c r="D33" s="2" t="s">
        <v>395</v>
      </c>
      <c r="E33" s="25">
        <v>398</v>
      </c>
      <c r="F33" s="2" t="s">
        <v>172</v>
      </c>
    </row>
    <row r="34" spans="2:6" x14ac:dyDescent="0.3">
      <c r="B34" s="2" t="s">
        <v>520</v>
      </c>
      <c r="C34" s="26" t="s">
        <v>30</v>
      </c>
      <c r="D34" s="2" t="s">
        <v>435</v>
      </c>
      <c r="E34" s="25">
        <v>29547</v>
      </c>
      <c r="F34" s="2" t="s">
        <v>177</v>
      </c>
    </row>
    <row r="35" spans="2:6" x14ac:dyDescent="0.3">
      <c r="B35" s="2" t="s">
        <v>545</v>
      </c>
      <c r="C35" s="26" t="s">
        <v>31</v>
      </c>
      <c r="D35" s="2" t="s">
        <v>399</v>
      </c>
      <c r="E35" s="25">
        <v>3633</v>
      </c>
      <c r="F35" s="2" t="s">
        <v>178</v>
      </c>
    </row>
    <row r="36" spans="2:6" x14ac:dyDescent="0.3">
      <c r="B36" s="2" t="s">
        <v>507</v>
      </c>
      <c r="C36" s="26" t="s">
        <v>32</v>
      </c>
      <c r="D36" s="2" t="s">
        <v>441</v>
      </c>
      <c r="E36" s="25">
        <v>2000</v>
      </c>
      <c r="F36" s="2" t="s">
        <v>180</v>
      </c>
    </row>
    <row r="37" spans="2:6" x14ac:dyDescent="0.3">
      <c r="B37" s="2" t="s">
        <v>482</v>
      </c>
      <c r="C37" s="26" t="s">
        <v>33</v>
      </c>
      <c r="D37" s="2" t="s">
        <v>400</v>
      </c>
      <c r="E37" s="25">
        <v>300</v>
      </c>
      <c r="F37" s="2" t="s">
        <v>184</v>
      </c>
    </row>
    <row r="38" spans="2:6" x14ac:dyDescent="0.3">
      <c r="B38" s="2" t="s">
        <v>570</v>
      </c>
      <c r="C38" s="26" t="s">
        <v>34</v>
      </c>
      <c r="D38" s="2" t="s">
        <v>401</v>
      </c>
      <c r="E38" s="25">
        <v>577</v>
      </c>
      <c r="F38" s="2" t="s">
        <v>186</v>
      </c>
    </row>
    <row r="39" spans="2:6" x14ac:dyDescent="0.3">
      <c r="B39" s="2" t="s">
        <v>524</v>
      </c>
      <c r="C39" s="26" t="s">
        <v>35</v>
      </c>
      <c r="D39" s="2" t="s">
        <v>402</v>
      </c>
      <c r="E39" s="25">
        <v>110</v>
      </c>
      <c r="F39" s="2" t="s">
        <v>187</v>
      </c>
    </row>
    <row r="40" spans="2:6" x14ac:dyDescent="0.3">
      <c r="B40" s="2" t="s">
        <v>572</v>
      </c>
      <c r="C40" s="26" t="s">
        <v>36</v>
      </c>
      <c r="D40" s="2" t="s">
        <v>403</v>
      </c>
      <c r="E40" s="25">
        <v>1185</v>
      </c>
      <c r="F40" s="2" t="s">
        <v>188</v>
      </c>
    </row>
    <row r="41" spans="2:6" x14ac:dyDescent="0.3">
      <c r="B41" s="2" t="s">
        <v>495</v>
      </c>
      <c r="C41" s="26" t="s">
        <v>37</v>
      </c>
      <c r="D41" s="2" t="s">
        <v>442</v>
      </c>
      <c r="E41" s="25">
        <v>980</v>
      </c>
      <c r="F41" s="2" t="s">
        <v>189</v>
      </c>
    </row>
    <row r="42" spans="2:6" x14ac:dyDescent="0.3">
      <c r="B42" s="2" t="s">
        <v>552</v>
      </c>
      <c r="C42" s="26" t="s">
        <v>38</v>
      </c>
      <c r="D42" s="2" t="s">
        <v>406</v>
      </c>
      <c r="E42" s="25">
        <v>160</v>
      </c>
      <c r="F42" s="2" t="s">
        <v>192</v>
      </c>
    </row>
    <row r="43" spans="2:6" x14ac:dyDescent="0.3">
      <c r="B43" s="2" t="s">
        <v>491</v>
      </c>
      <c r="C43" s="26" t="s">
        <v>39</v>
      </c>
      <c r="D43" s="2" t="s">
        <v>407</v>
      </c>
      <c r="E43" s="25">
        <v>18</v>
      </c>
      <c r="F43" s="2" t="s">
        <v>193</v>
      </c>
    </row>
    <row r="44" spans="2:6" x14ac:dyDescent="0.3">
      <c r="B44" s="2" t="s">
        <v>484</v>
      </c>
      <c r="C44" s="26" t="s">
        <v>40</v>
      </c>
      <c r="D44" s="2" t="s">
        <v>405</v>
      </c>
      <c r="E44" s="25">
        <v>9951</v>
      </c>
      <c r="F44" s="2" t="s">
        <v>194</v>
      </c>
    </row>
    <row r="45" spans="2:6" x14ac:dyDescent="0.3">
      <c r="B45" s="2" t="s">
        <v>543</v>
      </c>
      <c r="C45" s="26" t="s">
        <v>41</v>
      </c>
      <c r="D45" s="2" t="s">
        <v>408</v>
      </c>
      <c r="E45" s="25">
        <v>10488</v>
      </c>
      <c r="F45" s="2" t="s">
        <v>200</v>
      </c>
    </row>
    <row r="46" spans="2:6" x14ac:dyDescent="0.3">
      <c r="B46" s="2" t="s">
        <v>561</v>
      </c>
      <c r="C46" s="26" t="s">
        <v>42</v>
      </c>
      <c r="D46" s="2" t="s">
        <v>439</v>
      </c>
      <c r="E46" s="25">
        <v>6554</v>
      </c>
      <c r="F46" s="2" t="s">
        <v>205</v>
      </c>
    </row>
    <row r="47" spans="2:6" x14ac:dyDescent="0.3">
      <c r="B47" s="2" t="s">
        <v>529</v>
      </c>
      <c r="C47" s="26" t="s">
        <v>43</v>
      </c>
      <c r="D47" s="2" t="s">
        <v>409</v>
      </c>
      <c r="E47" s="25">
        <v>194</v>
      </c>
      <c r="F47" s="2" t="s">
        <v>207</v>
      </c>
    </row>
    <row r="48" spans="2:6" x14ac:dyDescent="0.3">
      <c r="B48" s="2" t="s">
        <v>485</v>
      </c>
      <c r="C48" s="26" t="s">
        <v>44</v>
      </c>
      <c r="D48" s="2" t="s">
        <v>398</v>
      </c>
      <c r="E48" s="25">
        <v>8322</v>
      </c>
      <c r="F48" s="2" t="s">
        <v>208</v>
      </c>
    </row>
    <row r="49" spans="2:6" x14ac:dyDescent="0.3">
      <c r="B49" s="2" t="s">
        <v>493</v>
      </c>
      <c r="C49" s="26" t="s">
        <v>45</v>
      </c>
      <c r="D49" s="2" t="s">
        <v>388</v>
      </c>
      <c r="E49" s="25">
        <v>265</v>
      </c>
      <c r="F49" s="2" t="s">
        <v>143</v>
      </c>
    </row>
    <row r="50" spans="2:6" x14ac:dyDescent="0.3">
      <c r="B50" s="2" t="s">
        <v>510</v>
      </c>
      <c r="C50" s="26" t="s">
        <v>46</v>
      </c>
      <c r="D50" s="2" t="s">
        <v>447</v>
      </c>
      <c r="E50" s="25">
        <v>2267</v>
      </c>
      <c r="F50" s="2" t="s">
        <v>216</v>
      </c>
    </row>
    <row r="51" spans="2:6" x14ac:dyDescent="0.3">
      <c r="B51" s="2" t="s">
        <v>503</v>
      </c>
      <c r="C51" s="26" t="s">
        <v>47</v>
      </c>
      <c r="D51" s="2" t="s">
        <v>432</v>
      </c>
      <c r="E51" s="25">
        <v>1057</v>
      </c>
      <c r="F51" s="2" t="s">
        <v>219</v>
      </c>
    </row>
    <row r="52" spans="2:6" s="123" customFormat="1" x14ac:dyDescent="0.3">
      <c r="B52" s="2" t="s">
        <v>522</v>
      </c>
      <c r="C52" s="26" t="s">
        <v>957</v>
      </c>
      <c r="D52" s="2"/>
      <c r="E52" s="25"/>
      <c r="F52" s="2"/>
    </row>
    <row r="53" spans="2:6" x14ac:dyDescent="0.3">
      <c r="B53" s="2" t="s">
        <v>479</v>
      </c>
      <c r="C53" s="26" t="s">
        <v>457</v>
      </c>
      <c r="D53" s="2" t="s">
        <v>469</v>
      </c>
      <c r="E53" s="25">
        <v>735</v>
      </c>
      <c r="F53" s="2" t="s">
        <v>221</v>
      </c>
    </row>
    <row r="54" spans="2:6" x14ac:dyDescent="0.3">
      <c r="B54" s="2" t="s">
        <v>521</v>
      </c>
      <c r="C54" s="26" t="s">
        <v>49</v>
      </c>
      <c r="D54" s="2" t="s">
        <v>410</v>
      </c>
      <c r="E54" s="25">
        <v>1480</v>
      </c>
      <c r="F54" s="2" t="s">
        <v>222</v>
      </c>
    </row>
    <row r="55" spans="2:6" x14ac:dyDescent="0.3">
      <c r="B55" s="2" t="s">
        <v>556</v>
      </c>
      <c r="C55" s="26" t="s">
        <v>50</v>
      </c>
      <c r="D55" s="2" t="s">
        <v>449</v>
      </c>
      <c r="E55" s="25">
        <v>760</v>
      </c>
      <c r="F55" s="2" t="s">
        <v>223</v>
      </c>
    </row>
    <row r="56" spans="2:6" x14ac:dyDescent="0.3">
      <c r="B56" s="2" t="s">
        <v>511</v>
      </c>
      <c r="C56" s="26" t="s">
        <v>51</v>
      </c>
      <c r="D56" s="2" t="s">
        <v>385</v>
      </c>
      <c r="E56" s="25">
        <v>11501</v>
      </c>
      <c r="F56" s="2" t="s">
        <v>225</v>
      </c>
    </row>
    <row r="57" spans="2:6" x14ac:dyDescent="0.3">
      <c r="B57" s="2" t="s">
        <v>542</v>
      </c>
      <c r="C57" s="26" t="s">
        <v>52</v>
      </c>
      <c r="D57" s="2" t="s">
        <v>411</v>
      </c>
      <c r="E57" s="25">
        <v>6800</v>
      </c>
      <c r="F57" s="2" t="s">
        <v>233</v>
      </c>
    </row>
    <row r="58" spans="2:6" x14ac:dyDescent="0.3">
      <c r="B58" s="2" t="s">
        <v>550</v>
      </c>
      <c r="C58" s="26" t="s">
        <v>53</v>
      </c>
      <c r="D58" s="2" t="s">
        <v>450</v>
      </c>
      <c r="E58" s="25">
        <v>767</v>
      </c>
      <c r="F58" s="2" t="s">
        <v>235</v>
      </c>
    </row>
    <row r="59" spans="2:6" x14ac:dyDescent="0.3">
      <c r="B59" s="2" t="s">
        <v>548</v>
      </c>
      <c r="C59" s="26" t="s">
        <v>54</v>
      </c>
      <c r="D59" s="2" t="s">
        <v>412</v>
      </c>
      <c r="E59" s="25">
        <v>1329</v>
      </c>
      <c r="F59" s="2" t="s">
        <v>237</v>
      </c>
    </row>
    <row r="60" spans="2:6" x14ac:dyDescent="0.3">
      <c r="B60" s="2" t="s">
        <v>528</v>
      </c>
      <c r="C60" s="26" t="s">
        <v>55</v>
      </c>
      <c r="D60" s="2" t="s">
        <v>473</v>
      </c>
      <c r="E60" s="25">
        <v>4500</v>
      </c>
      <c r="F60" s="2" t="s">
        <v>240</v>
      </c>
    </row>
    <row r="61" spans="2:6" x14ac:dyDescent="0.3">
      <c r="B61" s="2" t="s">
        <v>525</v>
      </c>
      <c r="C61" s="26" t="s">
        <v>56</v>
      </c>
      <c r="D61" s="2" t="s">
        <v>413</v>
      </c>
      <c r="E61" s="25">
        <v>644</v>
      </c>
      <c r="F61" s="2" t="s">
        <v>242</v>
      </c>
    </row>
    <row r="62" spans="2:6" x14ac:dyDescent="0.3">
      <c r="B62" s="2" t="s">
        <v>534</v>
      </c>
      <c r="C62" s="26" t="s">
        <v>57</v>
      </c>
      <c r="D62" s="2" t="s">
        <v>470</v>
      </c>
      <c r="E62" s="25">
        <v>371</v>
      </c>
      <c r="F62" s="2" t="s">
        <v>245</v>
      </c>
    </row>
    <row r="63" spans="2:6" x14ac:dyDescent="0.3">
      <c r="B63" s="2" t="s">
        <v>563</v>
      </c>
      <c r="C63" s="26" t="s">
        <v>58</v>
      </c>
      <c r="D63" s="2" t="s">
        <v>415</v>
      </c>
      <c r="E63" s="25">
        <v>362</v>
      </c>
      <c r="F63" s="2" t="s">
        <v>247</v>
      </c>
    </row>
    <row r="64" spans="2:6" x14ac:dyDescent="0.3">
      <c r="B64" s="2" t="s">
        <v>523</v>
      </c>
      <c r="C64" s="26" t="s">
        <v>59</v>
      </c>
      <c r="D64" s="2" t="s">
        <v>416</v>
      </c>
      <c r="E64" s="25">
        <v>759</v>
      </c>
      <c r="F64" s="2" t="s">
        <v>251</v>
      </c>
    </row>
    <row r="65" spans="2:6" x14ac:dyDescent="0.3">
      <c r="B65" s="2" t="s">
        <v>487</v>
      </c>
      <c r="C65" s="26" t="s">
        <v>458</v>
      </c>
      <c r="D65" s="2" t="s">
        <v>417</v>
      </c>
      <c r="E65" s="25">
        <v>3105</v>
      </c>
      <c r="F65" s="2" t="s">
        <v>252</v>
      </c>
    </row>
    <row r="66" spans="2:6" x14ac:dyDescent="0.3">
      <c r="B66" s="2" t="s">
        <v>522</v>
      </c>
      <c r="C66" s="26" t="s">
        <v>61</v>
      </c>
      <c r="D66" s="2" t="s">
        <v>463</v>
      </c>
      <c r="E66" s="25">
        <v>25338.542232700001</v>
      </c>
      <c r="F66" s="2" t="s">
        <v>257</v>
      </c>
    </row>
    <row r="67" spans="2:6" x14ac:dyDescent="0.3">
      <c r="B67" s="2" t="s">
        <v>496</v>
      </c>
      <c r="C67" s="26" t="s">
        <v>62</v>
      </c>
      <c r="D67" s="2" t="s">
        <v>444</v>
      </c>
      <c r="E67" s="25">
        <v>2771</v>
      </c>
      <c r="F67" s="2" t="s">
        <v>266</v>
      </c>
    </row>
    <row r="68" spans="2:6" x14ac:dyDescent="0.3">
      <c r="B68" s="2" t="s">
        <v>531</v>
      </c>
      <c r="C68" s="26" t="s">
        <v>63</v>
      </c>
      <c r="D68" s="2" t="s">
        <v>397</v>
      </c>
      <c r="E68" s="25">
        <v>328</v>
      </c>
      <c r="F68" s="2" t="s">
        <v>270</v>
      </c>
    </row>
    <row r="69" spans="2:6" x14ac:dyDescent="0.3">
      <c r="B69" s="2" t="s">
        <v>571</v>
      </c>
      <c r="C69" s="26" t="s">
        <v>64</v>
      </c>
      <c r="D69" s="2" t="s">
        <v>468</v>
      </c>
      <c r="E69" s="25">
        <v>89</v>
      </c>
      <c r="F69" s="2" t="s">
        <v>272</v>
      </c>
    </row>
    <row r="70" spans="2:6" x14ac:dyDescent="0.3">
      <c r="B70" s="2" t="s">
        <v>562</v>
      </c>
      <c r="C70" s="26" t="s">
        <v>65</v>
      </c>
      <c r="D70" s="2" t="s">
        <v>451</v>
      </c>
      <c r="E70" s="25">
        <v>190</v>
      </c>
      <c r="F70" s="2" t="s">
        <v>274</v>
      </c>
    </row>
    <row r="71" spans="2:6" x14ac:dyDescent="0.3">
      <c r="B71" s="2" t="s">
        <v>575</v>
      </c>
      <c r="C71" s="26" t="s">
        <v>66</v>
      </c>
      <c r="D71" s="2" t="s">
        <v>396</v>
      </c>
      <c r="E71" s="25">
        <v>9736</v>
      </c>
      <c r="F71" s="2" t="s">
        <v>275</v>
      </c>
    </row>
    <row r="72" spans="2:6" x14ac:dyDescent="0.3">
      <c r="B72" s="2" t="s">
        <v>547</v>
      </c>
      <c r="C72" s="26" t="s">
        <v>67</v>
      </c>
      <c r="D72" s="2" t="s">
        <v>419</v>
      </c>
      <c r="E72" s="25">
        <v>965</v>
      </c>
      <c r="F72" s="2" t="s">
        <v>278</v>
      </c>
    </row>
    <row r="73" spans="2:6" x14ac:dyDescent="0.3">
      <c r="B73" s="2" t="s">
        <v>509</v>
      </c>
      <c r="C73" s="26" t="s">
        <v>68</v>
      </c>
      <c r="D73" s="2" t="s">
        <v>420</v>
      </c>
      <c r="E73" s="25">
        <v>1439</v>
      </c>
      <c r="F73" s="2" t="s">
        <v>279</v>
      </c>
    </row>
    <row r="74" spans="2:6" x14ac:dyDescent="0.3">
      <c r="B74" s="2" t="s">
        <v>560</v>
      </c>
      <c r="C74" s="26" t="s">
        <v>69</v>
      </c>
      <c r="D74" s="2" t="s">
        <v>423</v>
      </c>
      <c r="E74" s="25">
        <v>300</v>
      </c>
      <c r="F74" s="2" t="s">
        <v>281</v>
      </c>
    </row>
    <row r="75" spans="2:6" x14ac:dyDescent="0.3">
      <c r="B75" s="2" t="s">
        <v>488</v>
      </c>
      <c r="C75" s="26" t="s">
        <v>70</v>
      </c>
      <c r="D75" s="2" t="s">
        <v>452</v>
      </c>
      <c r="E75" s="25">
        <v>2084</v>
      </c>
      <c r="F75" s="2" t="s">
        <v>285</v>
      </c>
    </row>
    <row r="76" spans="2:6" x14ac:dyDescent="0.3">
      <c r="B76" s="2" t="s">
        <v>566</v>
      </c>
      <c r="C76" s="26" t="s">
        <v>71</v>
      </c>
      <c r="D76" s="2" t="s">
        <v>475</v>
      </c>
      <c r="E76" s="25">
        <v>16094</v>
      </c>
      <c r="F76" s="2" t="s">
        <v>286</v>
      </c>
    </row>
    <row r="77" spans="2:6" x14ac:dyDescent="0.3">
      <c r="B77" s="2" t="s">
        <v>481</v>
      </c>
      <c r="C77" s="26" t="s">
        <v>72</v>
      </c>
      <c r="D77" s="2" t="s">
        <v>424</v>
      </c>
      <c r="E77" s="25">
        <v>580</v>
      </c>
      <c r="F77" s="2" t="s">
        <v>288</v>
      </c>
    </row>
    <row r="78" spans="2:6" x14ac:dyDescent="0.3">
      <c r="B78" s="2" t="s">
        <v>567</v>
      </c>
      <c r="C78" s="26" t="s">
        <v>73</v>
      </c>
      <c r="D78" s="2" t="s">
        <v>425</v>
      </c>
      <c r="E78" s="25">
        <v>797</v>
      </c>
      <c r="F78" s="2" t="s">
        <v>290</v>
      </c>
    </row>
    <row r="79" spans="2:6" x14ac:dyDescent="0.3">
      <c r="B79" s="2" t="s">
        <v>504</v>
      </c>
      <c r="C79" s="26" t="s">
        <v>74</v>
      </c>
      <c r="D79" s="2" t="s">
        <v>426</v>
      </c>
      <c r="E79" s="25">
        <v>5188</v>
      </c>
      <c r="F79" s="2" t="s">
        <v>293</v>
      </c>
    </row>
    <row r="80" spans="2:6" x14ac:dyDescent="0.3">
      <c r="B80" s="2" t="s">
        <v>565</v>
      </c>
      <c r="C80" s="26" t="s">
        <v>75</v>
      </c>
      <c r="D80" s="2" t="s">
        <v>464</v>
      </c>
      <c r="E80" s="25">
        <v>874</v>
      </c>
      <c r="F80" s="2" t="s">
        <v>294</v>
      </c>
    </row>
    <row r="81" spans="2:6" x14ac:dyDescent="0.3">
      <c r="B81" s="2" t="s">
        <v>532</v>
      </c>
      <c r="C81" s="26" t="s">
        <v>76</v>
      </c>
      <c r="D81" s="2" t="s">
        <v>453</v>
      </c>
      <c r="E81" s="25">
        <v>206</v>
      </c>
      <c r="F81" s="2" t="s">
        <v>297</v>
      </c>
    </row>
    <row r="82" spans="2:6" x14ac:dyDescent="0.3">
      <c r="B82" s="2" t="s">
        <v>533</v>
      </c>
      <c r="C82" s="26" t="s">
        <v>77</v>
      </c>
      <c r="D82" s="2" t="s">
        <v>454</v>
      </c>
      <c r="E82" s="25">
        <v>600</v>
      </c>
      <c r="F82" s="2" t="s">
        <v>299</v>
      </c>
    </row>
    <row r="83" spans="2:6" x14ac:dyDescent="0.3">
      <c r="B83" s="2" t="s">
        <v>502</v>
      </c>
      <c r="C83" s="26" t="s">
        <v>78</v>
      </c>
      <c r="D83" s="2" t="s">
        <v>427</v>
      </c>
      <c r="E83" s="25">
        <v>1467</v>
      </c>
      <c r="F83" s="2" t="s">
        <v>302</v>
      </c>
    </row>
    <row r="84" spans="2:6" x14ac:dyDescent="0.3">
      <c r="B84" s="2" t="s">
        <v>489</v>
      </c>
      <c r="C84" s="26" t="s">
        <v>79</v>
      </c>
      <c r="D84" s="2" t="s">
        <v>386</v>
      </c>
      <c r="E84" s="25">
        <v>296</v>
      </c>
      <c r="F84" s="2" t="s">
        <v>303</v>
      </c>
    </row>
    <row r="85" spans="2:6" x14ac:dyDescent="0.3">
      <c r="B85" s="2" t="s">
        <v>538</v>
      </c>
      <c r="C85" s="26" t="s">
        <v>80</v>
      </c>
      <c r="D85" s="2" t="s">
        <v>433</v>
      </c>
      <c r="E85" s="25">
        <v>12360</v>
      </c>
      <c r="F85" s="2" t="s">
        <v>310</v>
      </c>
    </row>
    <row r="86" spans="2:6" x14ac:dyDescent="0.3">
      <c r="B86" s="2" t="s">
        <v>574</v>
      </c>
      <c r="C86" s="26" t="s">
        <v>81</v>
      </c>
      <c r="D86" s="2" t="s">
        <v>461</v>
      </c>
      <c r="E86" s="25">
        <v>7300</v>
      </c>
      <c r="F86" s="2" t="s">
        <v>313</v>
      </c>
    </row>
    <row r="87" spans="2:6" x14ac:dyDescent="0.3">
      <c r="B87" s="2" t="s">
        <v>501</v>
      </c>
      <c r="C87" s="26" t="s">
        <v>82</v>
      </c>
      <c r="D87" s="2" t="s">
        <v>428</v>
      </c>
      <c r="E87" s="25">
        <v>1027</v>
      </c>
      <c r="F87" s="2" t="s">
        <v>320</v>
      </c>
    </row>
    <row r="88" spans="2:6" x14ac:dyDescent="0.3">
      <c r="B88" s="2" t="s">
        <v>544</v>
      </c>
      <c r="C88" s="26" t="s">
        <v>83</v>
      </c>
      <c r="D88" s="2" t="s">
        <v>455</v>
      </c>
      <c r="E88" s="25">
        <v>5305</v>
      </c>
      <c r="F88" s="2" t="s">
        <v>324</v>
      </c>
    </row>
    <row r="89" spans="2:6" x14ac:dyDescent="0.3">
      <c r="B89" s="2" t="s">
        <v>508</v>
      </c>
      <c r="C89" s="26" t="s">
        <v>84</v>
      </c>
      <c r="D89" s="2" t="s">
        <v>422</v>
      </c>
      <c r="E89" s="25">
        <v>229</v>
      </c>
      <c r="F89" s="2" t="s">
        <v>325</v>
      </c>
    </row>
    <row r="90" spans="2:6" x14ac:dyDescent="0.3">
      <c r="B90" s="2" t="s">
        <v>553</v>
      </c>
      <c r="C90" s="26" t="s">
        <v>85</v>
      </c>
      <c r="D90" s="2" t="s">
        <v>429</v>
      </c>
      <c r="E90" s="25">
        <v>30500</v>
      </c>
      <c r="F90" s="2" t="s">
        <v>327</v>
      </c>
    </row>
    <row r="91" spans="2:6" x14ac:dyDescent="0.3">
      <c r="B91" s="2" t="s">
        <v>519</v>
      </c>
      <c r="C91" s="26" t="s">
        <v>86</v>
      </c>
      <c r="D91" s="2" t="s">
        <v>430</v>
      </c>
      <c r="E91" s="25">
        <v>534</v>
      </c>
      <c r="F91" s="2" t="s">
        <v>328</v>
      </c>
    </row>
    <row r="92" spans="2:6" x14ac:dyDescent="0.3">
      <c r="B92" s="2" t="s">
        <v>558</v>
      </c>
      <c r="C92" s="26" t="s">
        <v>87</v>
      </c>
      <c r="D92" s="2" t="s">
        <v>456</v>
      </c>
      <c r="E92" s="25">
        <v>319</v>
      </c>
      <c r="F92" s="2" t="s">
        <v>331</v>
      </c>
    </row>
    <row r="93" spans="2:6" x14ac:dyDescent="0.3">
      <c r="B93" s="2" t="s">
        <v>490</v>
      </c>
      <c r="C93" s="26" t="s">
        <v>88</v>
      </c>
      <c r="D93" s="2" t="s">
        <v>426</v>
      </c>
      <c r="E93" s="25">
        <v>1370</v>
      </c>
      <c r="F93" s="2" t="s">
        <v>293</v>
      </c>
    </row>
    <row r="94" spans="2:6" x14ac:dyDescent="0.3">
      <c r="B94" s="2" t="s">
        <v>551</v>
      </c>
      <c r="C94" s="26" t="s">
        <v>89</v>
      </c>
      <c r="D94" s="2" t="s">
        <v>460</v>
      </c>
      <c r="E94" s="25">
        <v>610</v>
      </c>
      <c r="F94" s="2" t="s">
        <v>336</v>
      </c>
    </row>
    <row r="95" spans="2:6" x14ac:dyDescent="0.3">
      <c r="B95" s="2" t="s">
        <v>517</v>
      </c>
      <c r="C95" s="26" t="s">
        <v>90</v>
      </c>
      <c r="D95" s="2" t="s">
        <v>462</v>
      </c>
      <c r="E95" s="25">
        <v>748</v>
      </c>
      <c r="F95" s="2" t="s">
        <v>339</v>
      </c>
    </row>
    <row r="96" spans="2:6" x14ac:dyDescent="0.3">
      <c r="B96" s="2" t="s">
        <v>540</v>
      </c>
      <c r="C96" s="26" t="s">
        <v>91</v>
      </c>
      <c r="D96" s="2" t="s">
        <v>472</v>
      </c>
      <c r="E96" s="25">
        <v>61</v>
      </c>
      <c r="F96" s="2" t="s">
        <v>340</v>
      </c>
    </row>
    <row r="97" spans="2:6" x14ac:dyDescent="0.3">
      <c r="B97" s="2" t="s">
        <v>512</v>
      </c>
      <c r="C97" s="26" t="s">
        <v>92</v>
      </c>
      <c r="D97" s="2" t="s">
        <v>431</v>
      </c>
      <c r="E97" s="25">
        <v>389</v>
      </c>
      <c r="F97" s="2" t="s">
        <v>343</v>
      </c>
    </row>
    <row r="98" spans="2:6" x14ac:dyDescent="0.3">
      <c r="B98" s="2" t="s">
        <v>486</v>
      </c>
      <c r="C98" s="26" t="s">
        <v>93</v>
      </c>
      <c r="D98" s="2" t="s">
        <v>414</v>
      </c>
      <c r="E98" s="25">
        <v>451</v>
      </c>
      <c r="F98" s="2" t="s">
        <v>345</v>
      </c>
    </row>
    <row r="99" spans="2:6" x14ac:dyDescent="0.3">
      <c r="B99" s="2" t="s">
        <v>573</v>
      </c>
      <c r="C99" s="26" t="s">
        <v>94</v>
      </c>
      <c r="D99" s="2" t="s">
        <v>436</v>
      </c>
      <c r="E99" s="25">
        <v>419</v>
      </c>
      <c r="F99" s="2" t="s">
        <v>348</v>
      </c>
    </row>
    <row r="100" spans="2:6" x14ac:dyDescent="0.3">
      <c r="B100" s="2" t="s">
        <v>480</v>
      </c>
      <c r="C100" s="26" t="s">
        <v>95</v>
      </c>
      <c r="D100" s="2" t="s">
        <v>440</v>
      </c>
      <c r="E100" s="25">
        <v>3170</v>
      </c>
      <c r="F100" s="2" t="s">
        <v>349</v>
      </c>
    </row>
    <row r="101" spans="2:6" x14ac:dyDescent="0.3">
      <c r="B101" s="2" t="s">
        <v>539</v>
      </c>
      <c r="C101" s="26" t="s">
        <v>96</v>
      </c>
      <c r="D101" s="2" t="s">
        <v>381</v>
      </c>
      <c r="E101" s="25">
        <v>9194</v>
      </c>
      <c r="F101" s="2" t="s">
        <v>352</v>
      </c>
    </row>
    <row r="102" spans="2:6" x14ac:dyDescent="0.3">
      <c r="B102" s="2" t="s">
        <v>564</v>
      </c>
      <c r="C102" s="26" t="s">
        <v>97</v>
      </c>
      <c r="D102" s="2" t="s">
        <v>418</v>
      </c>
      <c r="E102" s="25">
        <v>1748</v>
      </c>
      <c r="F102" s="2" t="s">
        <v>358</v>
      </c>
    </row>
    <row r="103" spans="2:6" x14ac:dyDescent="0.3">
      <c r="B103" s="2" t="s">
        <v>494</v>
      </c>
      <c r="C103" s="26" t="s">
        <v>98</v>
      </c>
      <c r="D103" s="2" t="s">
        <v>437</v>
      </c>
      <c r="E103" s="25">
        <v>624</v>
      </c>
      <c r="F103" s="2" t="s">
        <v>359</v>
      </c>
    </row>
    <row r="104" spans="2:6" x14ac:dyDescent="0.3">
      <c r="B104" s="2" t="s">
        <v>513</v>
      </c>
      <c r="C104" s="26" t="s">
        <v>99</v>
      </c>
      <c r="D104" s="2" t="s">
        <v>445</v>
      </c>
      <c r="E104" s="25">
        <v>1475</v>
      </c>
      <c r="F104" s="2" t="s">
        <v>360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0A573B6BCAAD41AD5E51D831ADA653" ma:contentTypeVersion="13" ma:contentTypeDescription="Create a new document." ma:contentTypeScope="" ma:versionID="4e8055ec95cfef79485909faa5139638">
  <xsd:schema xmlns:xsd="http://www.w3.org/2001/XMLSchema" xmlns:xs="http://www.w3.org/2001/XMLSchema" xmlns:p="http://schemas.microsoft.com/office/2006/metadata/properties" xmlns:ns2="bafb3a61-5b57-451e-ac06-9ecafa92e50e" xmlns:ns3="406939ab-8384-4fa1-806a-2a6b49ad692f" targetNamespace="http://schemas.microsoft.com/office/2006/metadata/properties" ma:root="true" ma:fieldsID="6b4867340fc86886ee4d3c24aaefb5d9" ns2:_="" ns3:_="">
    <xsd:import namespace="bafb3a61-5b57-451e-ac06-9ecafa92e50e"/>
    <xsd:import namespace="406939ab-8384-4fa1-806a-2a6b49ad69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fb3a61-5b57-451e-ac06-9ecafa92e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2f2ac73-2b29-48b1-b7b7-6b232797cae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939ab-8384-4fa1-806a-2a6b49ad69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886b321-6309-4637-b5a7-6257a62da41e}" ma:internalName="TaxCatchAll" ma:showField="CatchAllData" ma:web="406939ab-8384-4fa1-806a-2a6b49ad692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06939ab-8384-4fa1-806a-2a6b49ad692f" xsi:nil="true"/>
    <lcf76f155ced4ddcb4097134ff3c332f xmlns="bafb3a61-5b57-451e-ac06-9ecafa92e5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BD3369-AE62-4FF4-9746-2A1451558B1A}">
  <ds:schemaRefs>
    <ds:schemaRef ds:uri="http://schemas.microsoft.com/sharepoint/v3/contenttype/forms"/>
  </ds:schemaRefs>
</ds:datastoreItem>
</file>

<file path=customXml/itemProps2.xml><?xml version="1.0" encoding="utf-8"?>
<ds:datastoreItem xmlns:ds="http://schemas.openxmlformats.org/officeDocument/2006/customXml" ds:itemID="{E58445C6-C39F-4575-9661-F529456B7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fb3a61-5b57-451e-ac06-9ecafa92e50e"/>
    <ds:schemaRef ds:uri="406939ab-8384-4fa1-806a-2a6b49ad6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AC9E11-A23C-41EE-8A65-FCDFDC58CE98}">
  <ds:schemaRefs>
    <ds:schemaRef ds:uri="http://purl.org/dc/elements/1.1/"/>
    <ds:schemaRef ds:uri="http://schemas.microsoft.com/office/2006/documentManagement/types"/>
    <ds:schemaRef ds:uri="bafb3a61-5b57-451e-ac06-9ecafa92e50e"/>
    <ds:schemaRef ds:uri="http://schemas.microsoft.com/office/infopath/2007/PartnerControls"/>
    <ds:schemaRef ds:uri="http://purl.org/dc/dcmitype/"/>
    <ds:schemaRef ds:uri="406939ab-8384-4fa1-806a-2a6b49ad692f"/>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of Contents</vt:lpstr>
      <vt:lpstr>Parkland Inventory by Agency</vt:lpstr>
      <vt:lpstr>City Population Stats</vt:lpstr>
      <vt:lpstr>Parkland Stats by City</vt:lpstr>
      <vt:lpstr>Walkable Park Access</vt:lpstr>
      <vt:lpstr>Distribution of Park Space</vt:lpstr>
      <vt:lpstr>Most Visited Parks</vt:lpstr>
      <vt:lpstr>Oldest Parks</vt:lpstr>
      <vt:lpstr>Largest Parks</vt:lpstr>
    </vt:vector>
  </TitlesOfParts>
  <Company>TPLGIS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Klein</dc:creator>
  <cp:lastModifiedBy>Will Klein</cp:lastModifiedBy>
  <dcterms:created xsi:type="dcterms:W3CDTF">2021-05-14T16:00:57Z</dcterms:created>
  <dcterms:modified xsi:type="dcterms:W3CDTF">2023-05-23T22:12:02Z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0x010100200A573B6BCAAD41AD5E51D831ADA653</vt:lpwstr>
  </property>
  <property fmtid="{D5CDD505-2E9C-101B-9397-08002B2CF9AE}" pid="3" name="MediaServiceImageTags">
    <vt:lpwstr/>
  </property>
</Properties>
</file>